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stefancic\Desktop\LIMITI 2026. - 2028\ZA OBJAVU PLAN 2026. - 2028\"/>
    </mc:Choice>
  </mc:AlternateContent>
  <xr:revisionPtr revIDLastSave="0" documentId="13_ncr:1_{25C1994C-C169-412D-A302-D598760C0706}" xr6:coauthVersionLast="47" xr6:coauthVersionMax="47" xr10:uidLastSave="{00000000-0000-0000-0000-000000000000}"/>
  <bookViews>
    <workbookView xWindow="225" yWindow="390" windowWidth="28575" windowHeight="14700" xr2:uid="{00000000-000D-0000-FFFF-FFFF00000000}"/>
  </bookViews>
  <sheets>
    <sheet name="FIN.PLAN 2026. - 2028.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D18" i="1"/>
  <c r="D51" i="1"/>
  <c r="D39" i="1"/>
  <c r="D34" i="1"/>
  <c r="D29" i="1"/>
  <c r="D20" i="1"/>
  <c r="E160" i="1"/>
  <c r="F160" i="1"/>
  <c r="D160" i="1"/>
  <c r="E147" i="1"/>
  <c r="F138" i="1"/>
  <c r="E138" i="1"/>
  <c r="D138" i="1"/>
  <c r="F66" i="1"/>
  <c r="F65" i="1" s="1"/>
  <c r="E66" i="1"/>
  <c r="E65" i="1" s="1"/>
  <c r="D66" i="1"/>
  <c r="D65" i="1" s="1"/>
  <c r="F172" i="1"/>
  <c r="F176" i="1"/>
  <c r="F209" i="1"/>
  <c r="F217" i="1"/>
  <c r="F241" i="1"/>
  <c r="F240" i="1" s="1"/>
  <c r="F246" i="1"/>
  <c r="F245" i="1" s="1"/>
  <c r="E172" i="1"/>
  <c r="E176" i="1"/>
  <c r="E171" i="1" s="1"/>
  <c r="E209" i="1"/>
  <c r="E217" i="1"/>
  <c r="E241" i="1"/>
  <c r="E240" i="1" s="1"/>
  <c r="E246" i="1"/>
  <c r="E245" i="1" s="1"/>
  <c r="D172" i="1"/>
  <c r="D176" i="1"/>
  <c r="D171" i="1" s="1"/>
  <c r="D209" i="1"/>
  <c r="D217" i="1"/>
  <c r="D241" i="1"/>
  <c r="D240" i="1" s="1"/>
  <c r="D246" i="1"/>
  <c r="D245" i="1" s="1"/>
  <c r="F264" i="1"/>
  <c r="E264" i="1"/>
  <c r="D264" i="1"/>
  <c r="F262" i="1"/>
  <c r="E262" i="1"/>
  <c r="D262" i="1"/>
  <c r="F259" i="1"/>
  <c r="F258" i="1" s="1"/>
  <c r="E259" i="1"/>
  <c r="E258" i="1" s="1"/>
  <c r="D259" i="1"/>
  <c r="D258" i="1" s="1"/>
  <c r="F255" i="1"/>
  <c r="F254" i="1" s="1"/>
  <c r="E255" i="1"/>
  <c r="E254" i="1" s="1"/>
  <c r="D255" i="1"/>
  <c r="D254" i="1" s="1"/>
  <c r="F237" i="1"/>
  <c r="F236" i="1" s="1"/>
  <c r="F249" i="1"/>
  <c r="F248" i="1" s="1"/>
  <c r="E237" i="1"/>
  <c r="E236" i="1" s="1"/>
  <c r="E249" i="1"/>
  <c r="E248" i="1" s="1"/>
  <c r="D237" i="1"/>
  <c r="D236" i="1" s="1"/>
  <c r="D249" i="1"/>
  <c r="D248" i="1" s="1"/>
  <c r="F243" i="1"/>
  <c r="E243" i="1"/>
  <c r="D243" i="1"/>
  <c r="F232" i="1"/>
  <c r="F231" i="1" s="1"/>
  <c r="F229" i="1" s="1"/>
  <c r="E232" i="1"/>
  <c r="E231" i="1" s="1"/>
  <c r="E229" i="1" s="1"/>
  <c r="D232" i="1"/>
  <c r="D231" i="1" s="1"/>
  <c r="D229" i="1" s="1"/>
  <c r="F190" i="1"/>
  <c r="F195" i="1"/>
  <c r="F197" i="1"/>
  <c r="F188" i="1"/>
  <c r="F201" i="1"/>
  <c r="F200" i="1" s="1"/>
  <c r="F205" i="1"/>
  <c r="F204" i="1" s="1"/>
  <c r="E190" i="1"/>
  <c r="E195" i="1"/>
  <c r="E197" i="1"/>
  <c r="E188" i="1"/>
  <c r="E201" i="1"/>
  <c r="E200" i="1" s="1"/>
  <c r="E205" i="1"/>
  <c r="E204" i="1" s="1"/>
  <c r="D190" i="1"/>
  <c r="D195" i="1"/>
  <c r="D197" i="1"/>
  <c r="D188" i="1"/>
  <c r="D201" i="1"/>
  <c r="D200" i="1" s="1"/>
  <c r="D205" i="1"/>
  <c r="D204" i="1" s="1"/>
  <c r="F215" i="1"/>
  <c r="E215" i="1"/>
  <c r="D215" i="1"/>
  <c r="F179" i="1"/>
  <c r="F178" i="1" s="1"/>
  <c r="F183" i="1"/>
  <c r="F182" i="1" s="1"/>
  <c r="E179" i="1"/>
  <c r="E178" i="1" s="1"/>
  <c r="E183" i="1"/>
  <c r="E182" i="1" s="1"/>
  <c r="D179" i="1"/>
  <c r="D178" i="1" s="1"/>
  <c r="D183" i="1"/>
  <c r="D182" i="1" s="1"/>
  <c r="F174" i="1"/>
  <c r="E174" i="1"/>
  <c r="D174" i="1"/>
  <c r="F158" i="1"/>
  <c r="F165" i="1"/>
  <c r="F167" i="1"/>
  <c r="E158" i="1"/>
  <c r="E165" i="1"/>
  <c r="E167" i="1"/>
  <c r="D158" i="1"/>
  <c r="D165" i="1"/>
  <c r="D167" i="1"/>
  <c r="F147" i="1"/>
  <c r="F153" i="1"/>
  <c r="E153" i="1"/>
  <c r="D147" i="1"/>
  <c r="D153" i="1"/>
  <c r="F142" i="1"/>
  <c r="F136" i="1"/>
  <c r="E136" i="1"/>
  <c r="E142" i="1"/>
  <c r="D136" i="1"/>
  <c r="D142" i="1"/>
  <c r="F119" i="1"/>
  <c r="F125" i="1"/>
  <c r="F127" i="1"/>
  <c r="F131" i="1"/>
  <c r="F130" i="1" s="1"/>
  <c r="E119" i="1"/>
  <c r="E125" i="1"/>
  <c r="E127" i="1"/>
  <c r="E131" i="1"/>
  <c r="E130" i="1" s="1"/>
  <c r="D119" i="1"/>
  <c r="D125" i="1"/>
  <c r="D127" i="1"/>
  <c r="D131" i="1"/>
  <c r="D130" i="1" s="1"/>
  <c r="F114" i="1"/>
  <c r="F113" i="1" s="1"/>
  <c r="E114" i="1"/>
  <c r="E113" i="1" s="1"/>
  <c r="D114" i="1"/>
  <c r="D113" i="1" s="1"/>
  <c r="F110" i="1"/>
  <c r="F109" i="1" s="1"/>
  <c r="E110" i="1"/>
  <c r="E109" i="1" s="1"/>
  <c r="D110" i="1"/>
  <c r="D109" i="1" s="1"/>
  <c r="F105" i="1"/>
  <c r="F104" i="1" s="1"/>
  <c r="F102" i="1" s="1"/>
  <c r="E105" i="1"/>
  <c r="E104" i="1" s="1"/>
  <c r="E102" i="1" s="1"/>
  <c r="D105" i="1"/>
  <c r="D104" i="1" s="1"/>
  <c r="D102" i="1" s="1"/>
  <c r="F100" i="1"/>
  <c r="F99" i="1" s="1"/>
  <c r="F97" i="1" s="1"/>
  <c r="E100" i="1"/>
  <c r="E99" i="1" s="1"/>
  <c r="E97" i="1" s="1"/>
  <c r="D100" i="1"/>
  <c r="D99" i="1" s="1"/>
  <c r="D97" i="1" s="1"/>
  <c r="F95" i="1"/>
  <c r="F94" i="1" s="1"/>
  <c r="F92" i="1" s="1"/>
  <c r="E95" i="1"/>
  <c r="E94" i="1" s="1"/>
  <c r="E92" i="1" s="1"/>
  <c r="D95" i="1"/>
  <c r="D94" i="1" s="1"/>
  <c r="D92" i="1" s="1"/>
  <c r="F77" i="1"/>
  <c r="F76" i="1" s="1"/>
  <c r="F80" i="1"/>
  <c r="F79" i="1" s="1"/>
  <c r="F85" i="1"/>
  <c r="F84" i="1" s="1"/>
  <c r="F89" i="1"/>
  <c r="F88" i="1" s="1"/>
  <c r="E77" i="1"/>
  <c r="E76" i="1"/>
  <c r="E80" i="1"/>
  <c r="E79" i="1" s="1"/>
  <c r="E85" i="1"/>
  <c r="E84" i="1" s="1"/>
  <c r="E89" i="1"/>
  <c r="E88" i="1" s="1"/>
  <c r="D77" i="1"/>
  <c r="D76" i="1" s="1"/>
  <c r="D80" i="1"/>
  <c r="D79" i="1" s="1"/>
  <c r="D85" i="1"/>
  <c r="D84" i="1" s="1"/>
  <c r="D89" i="1"/>
  <c r="D88" i="1" s="1"/>
  <c r="F82" i="1"/>
  <c r="E82" i="1"/>
  <c r="D82" i="1"/>
  <c r="F29" i="1"/>
  <c r="F34" i="1"/>
  <c r="F39" i="1"/>
  <c r="F49" i="1"/>
  <c r="F51" i="1"/>
  <c r="E29" i="1"/>
  <c r="E34" i="1"/>
  <c r="E39" i="1"/>
  <c r="E49" i="1"/>
  <c r="E51" i="1"/>
  <c r="D49" i="1"/>
  <c r="F69" i="1"/>
  <c r="F68" i="1" s="1"/>
  <c r="E69" i="1"/>
  <c r="E68" i="1" s="1"/>
  <c r="D69" i="1"/>
  <c r="D68" i="1" s="1"/>
  <c r="F63" i="1"/>
  <c r="F62" i="1" s="1"/>
  <c r="E63" i="1"/>
  <c r="E62" i="1" s="1"/>
  <c r="D63" i="1"/>
  <c r="D62" i="1" s="1"/>
  <c r="F59" i="1"/>
  <c r="F58" i="1" s="1"/>
  <c r="E59" i="1"/>
  <c r="E58" i="1" s="1"/>
  <c r="D59" i="1"/>
  <c r="D58" i="1" s="1"/>
  <c r="F21" i="1"/>
  <c r="F24" i="1"/>
  <c r="F26" i="1"/>
  <c r="E21" i="1"/>
  <c r="E24" i="1"/>
  <c r="E26" i="1"/>
  <c r="D21" i="1"/>
  <c r="D24" i="1"/>
  <c r="D26" i="1"/>
  <c r="F16" i="1"/>
  <c r="F15" i="1" s="1"/>
  <c r="F13" i="1" s="1"/>
  <c r="E16" i="1"/>
  <c r="E15" i="1"/>
  <c r="E13" i="1" s="1"/>
  <c r="D16" i="1"/>
  <c r="D15" i="1" s="1"/>
  <c r="D13" i="1" s="1"/>
  <c r="F8" i="1"/>
  <c r="E10" i="1"/>
  <c r="E8" i="1" s="1"/>
  <c r="D10" i="1"/>
  <c r="D8" i="1" s="1"/>
  <c r="D12" i="1"/>
  <c r="D28" i="1" l="1"/>
  <c r="E118" i="1"/>
  <c r="E116" i="1" s="1"/>
  <c r="F208" i="1"/>
  <c r="F171" i="1"/>
  <c r="D187" i="1"/>
  <c r="E107" i="1"/>
  <c r="F118" i="1"/>
  <c r="F116" i="1" s="1"/>
  <c r="E187" i="1"/>
  <c r="F187" i="1"/>
  <c r="F185" i="1" s="1"/>
  <c r="D157" i="1"/>
  <c r="D155" i="1" s="1"/>
  <c r="D135" i="1"/>
  <c r="D133" i="1" s="1"/>
  <c r="D261" i="1"/>
  <c r="D251" i="1" s="1"/>
  <c r="F107" i="1"/>
  <c r="E208" i="1"/>
  <c r="D74" i="1"/>
  <c r="F74" i="1"/>
  <c r="E135" i="1"/>
  <c r="E133" i="1" s="1"/>
  <c r="D146" i="1"/>
  <c r="D144" i="1" s="1"/>
  <c r="F146" i="1"/>
  <c r="F144" i="1" s="1"/>
  <c r="F157" i="1"/>
  <c r="F155" i="1" s="1"/>
  <c r="D118" i="1"/>
  <c r="D116" i="1" s="1"/>
  <c r="E261" i="1"/>
  <c r="E251" i="1" s="1"/>
  <c r="E157" i="1"/>
  <c r="E155" i="1" s="1"/>
  <c r="F261" i="1"/>
  <c r="F251" i="1" s="1"/>
  <c r="F135" i="1"/>
  <c r="F133" i="1" s="1"/>
  <c r="F234" i="1"/>
  <c r="D208" i="1"/>
  <c r="D169" i="1"/>
  <c r="E234" i="1"/>
  <c r="E169" i="1"/>
  <c r="E74" i="1"/>
  <c r="D107" i="1"/>
  <c r="D234" i="1"/>
  <c r="F169" i="1"/>
  <c r="E28" i="1"/>
  <c r="F28" i="1"/>
  <c r="F20" i="1"/>
  <c r="E20" i="1"/>
  <c r="D185" i="1" l="1"/>
  <c r="E185" i="1"/>
  <c r="F7" i="1"/>
  <c r="F6" i="1" s="1"/>
  <c r="D7" i="1"/>
  <c r="D6" i="1" s="1"/>
  <c r="E146" i="1" l="1"/>
  <c r="E144" i="1" s="1"/>
  <c r="E7" i="1" s="1"/>
  <c r="E6" i="1" s="1"/>
</calcChain>
</file>

<file path=xl/sharedStrings.xml><?xml version="1.0" encoding="utf-8"?>
<sst xmlns="http://schemas.openxmlformats.org/spreadsheetml/2006/main" count="642" uniqueCount="192">
  <si>
    <t/>
  </si>
  <si>
    <t>EUR</t>
  </si>
  <si>
    <t>032</t>
  </si>
  <si>
    <t>SREDIŠNJI DRŽAVNI URED ZA HRVATE IZVAN REPUBLIKE HRVATSKE</t>
  </si>
  <si>
    <t>03205</t>
  </si>
  <si>
    <t>Središnji državni ured za Hrvate izvan Republike Hrvatske</t>
  </si>
  <si>
    <t>A565026</t>
  </si>
  <si>
    <t>MEĐUNARODNI PROGRAM HRVATSKOG RADIJA "GLAS HRVATSKE"</t>
  </si>
  <si>
    <t>11</t>
  </si>
  <si>
    <t>Opći prihodi i primici</t>
  </si>
  <si>
    <t>35</t>
  </si>
  <si>
    <t>Subvencije</t>
  </si>
  <si>
    <t>351</t>
  </si>
  <si>
    <t>Subvencije trgovačkim društvima u javnom sektoru</t>
  </si>
  <si>
    <t>3512</t>
  </si>
  <si>
    <t>A570036</t>
  </si>
  <si>
    <t>PROIZVODNJA TV PROGRAMSKIH SADRŽAJA ZA MEĐUNARODNO EMITIRANJE</t>
  </si>
  <si>
    <t>A862001</t>
  </si>
  <si>
    <t>ADMINISTRACIJA I UPRAVLJANJE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</si>
  <si>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</si>
  <si>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</si>
  <si>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</si>
  <si>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</si>
  <si>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</si>
  <si>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</si>
  <si>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</si>
  <si>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</si>
  <si>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</si>
  <si>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</si>
  <si>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</si>
  <si>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</si>
  <si>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</si>
  <si>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</si>
  <si>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</si>
  <si>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</si>
  <si>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</si>
  <si>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</si>
  <si>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</si>
  <si>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</si>
  <si>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</si>
  <si>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</si>
  <si>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</si>
  <si>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</si>
  <si>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</si>
  <si>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</si>
  <si>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</si>
  <si>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</si>
  <si>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</si>
  <si>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</si>
  <si>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</si>
  <si>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</si>
  <si>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</si>
  <si>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</si>
  <si>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</si>
  <si>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</si>
  <si>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</si>
  <si>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</si>
  <si>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</si>
  <si>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</si>
  <si>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</si>
  <si>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</si>
  <si>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</si>
  <si>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</si>
  <si>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</si>
  <si>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</si>
  <si>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</si>
  <si>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</si>
  <si>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</si>
  <si>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</si>
  <si>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</si>
  <si>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</si>
  <si>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</si>
  <si>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</si>
  <si>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</si>
  <si>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</si>
  <si>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</si>
  <si>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</si>
  <si>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</si>
  <si>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</si>
  <si>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</si>
  <si>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</si>
  <si>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</si>
  <si>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</si>
  <si>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</si>
  <si>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</si>
  <si>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</si>
  <si>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</si>
  <si>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</si>
  <si>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</si>
  <si>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</si>
  <si>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</si>
  <si>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</si>
  <si>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</si>
  <si>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</si>
  <si>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</si>
  <si>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</si>
  <si>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</si>
  <si>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</si>
  <si>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</si>
  <si>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</si>
  <si>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</si>
  <si>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</si>
  <si>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</si>
  <si>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</si>
  <si>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</si>
  <si>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</si>
  <si>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</si>
  <si>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</si>
  <si>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</si>
  <si>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</si>
  <si>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</si>
  <si>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</si>
  <si>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</si>
  <si>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</si>
  <si>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</si>
  <si>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</si>
  <si>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4227</t>
  </si>
  <si>
    <t>Uređaji, strojevi i oprema za ostale namjene</t>
  </si>
  <si>
    <t>A862006</t>
  </si>
  <si>
    <t>PROGRAMI HRVATA IZVAN REPUBLIKE HRVATSKE</t>
  </si>
  <si>
    <t>36</t>
  </si>
  <si>
    <t>Pomoći dane u inozemstvo 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</si>
  <si>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</si>
  <si>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</si>
  <si>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</si>
  <si>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</si>
  <si>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369</t>
  </si>
  <si>
    <t>Prijenosi između proračunskih korisnika istog proračuna</t>
  </si>
  <si>
    <t>3691</t>
  </si>
  <si>
    <t>Tekući prijenosi između proračunskih korisnika istog proračuna</t>
  </si>
  <si>
    <t>38</t>
  </si>
  <si>
    <t>Ostali rashodi</t>
  </si>
  <si>
    <t>381</t>
  </si>
  <si>
    <t>Tekuće donacije</t>
  </si>
  <si>
    <t>3811</t>
  </si>
  <si>
    <t>Tekuće donacije u novcu</t>
  </si>
  <si>
    <t>41</t>
  </si>
  <si>
    <t>Prihodi od igara na sreću</t>
  </si>
  <si>
    <t>3812</t>
  </si>
  <si>
    <t>Tekuće donacije u naravi</t>
  </si>
  <si>
    <t>A862007</t>
  </si>
  <si>
    <t>STIPENDIJE ZA STUDENTE I UČENIKE PRIPADNIKE HRVATSKOG NARODA IZVAN REPUBLIKE HRVATSKE</t>
  </si>
  <si>
    <t>A862011</t>
  </si>
  <si>
    <t>PROGRAMI POMOĆI HRVATSKOJ MANJINI U INOZEMSTVU</t>
  </si>
  <si>
    <t>A862018</t>
  </si>
  <si>
    <t>PROGRAMI POMOĆI HRVATSKOJ MANJINI U INOZEMSTVU -  MEĐUNARODNA RAZVOJNA SURADNJA</t>
  </si>
  <si>
    <t>A862020</t>
  </si>
  <si>
    <t>POTICAJI ZA OBRAZOVANJE I ZNANOST, KULTURU, ZDRAVSTVO, POLJOPRIVREDU I OSTALE PROGRAME HRVATA U BIH</t>
  </si>
  <si>
    <t>A862022</t>
  </si>
  <si>
    <t>SAVJET VLADE REPUBLIKE HRVATSKE ZA HRVATE IZVAN REPUBLIKE HRVATSKE</t>
  </si>
  <si>
    <t>A862024</t>
  </si>
  <si>
    <t>MEĐUVLADINI MJEŠOVITI ODBORI</t>
  </si>
  <si>
    <t>A862025</t>
  </si>
  <si>
    <t>HRVATSKE SVJETSKE IGRE</t>
  </si>
  <si>
    <t>A862026</t>
  </si>
  <si>
    <t>ORGANIZIRANJE STRUČNIH SEMINARA I RADIONICA ZA HRVATE IZVAN REPUBLIKE HRVATSKE</t>
  </si>
  <si>
    <t>A862028</t>
  </si>
  <si>
    <t>POTPORA UČENJU HRVATSKOGA JEZIKA ZA HRVATSKO ISELJENIŠTVO I HRVATSKU MANJINU U INOZEMSTVU</t>
  </si>
  <si>
    <t>A862029</t>
  </si>
  <si>
    <t>PROGRAMI I PROJEKTI HRVATSKOG ISELJENIŠTVA</t>
  </si>
  <si>
    <t>43</t>
  </si>
  <si>
    <t>Ostali prihodi za posebne namjene</t>
  </si>
  <si>
    <t>A862031</t>
  </si>
  <si>
    <t>REGISTAR HRVATSKIH SUBJEKATA IZVAN REPUBLIKE HRVATSKE</t>
  </si>
  <si>
    <t>426</t>
  </si>
  <si>
    <t>Nematerijalna proizvedena imovina</t>
  </si>
  <si>
    <t>4262</t>
  </si>
  <si>
    <t>Ulaganja u računalne programe</t>
  </si>
  <si>
    <t>A862032</t>
  </si>
  <si>
    <t>PROGRAM POTPORE PROJEKTIMA OD STRATEŠKOG ZNAČAJA ZA HRVATE IZVAN REPUBLIKE HRVATSKE</t>
  </si>
  <si>
    <t>A862034</t>
  </si>
  <si>
    <t>PROGRAMI POTICANJA POVRATKA</t>
  </si>
  <si>
    <t>K862017</t>
  </si>
  <si>
    <t>Rashodi za nabavu neproizvedene dugotrajne imovine</t>
  </si>
  <si>
    <t>412</t>
  </si>
  <si>
    <t>Nematerijalna imovina</t>
  </si>
  <si>
    <t>4123</t>
  </si>
  <si>
    <t>Licence</t>
  </si>
  <si>
    <t>IZVOR</t>
  </si>
  <si>
    <t>1</t>
  </si>
  <si>
    <t>UKUPNO</t>
  </si>
  <si>
    <t>2306</t>
  </si>
  <si>
    <t>11,41</t>
  </si>
  <si>
    <t>11,41,43</t>
  </si>
  <si>
    <t>11,41,43573</t>
  </si>
  <si>
    <t>PRORAČUN 2026.</t>
  </si>
  <si>
    <t>INFORMATIZACIJA I DIGITALIZACIJA</t>
  </si>
  <si>
    <t>PRORAČUN 2027.</t>
  </si>
  <si>
    <t>PRORAČUN 2028.</t>
  </si>
  <si>
    <t>Kazne,penali i naknade štete</t>
  </si>
  <si>
    <t>Naknade šteta pravnim i fizičkim osobama</t>
  </si>
  <si>
    <t>Usluge telefona,pošte i prijevoza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</si>
</sst>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4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" fontId="1" fillId="2" borderId="1" applyNumberFormat="0" applyProtection="0">
      <alignment horizontal="left" vertical="center" indent="1" justifyLastLine="1"/>
    </xf>
    <xf numFmtId="4" fontId="1" fillId="2" borderId="1" applyNumberFormat="0" applyProtection="0">
      <alignment horizontal="left" vertical="center" indent="1" justifyLastLine="1"/>
    </xf>
    <xf numFmtId="4" fontId="1" fillId="3" borderId="1" applyNumberFormat="0" applyProtection="0">
      <alignment horizontal="right" vertical="center"/>
    </xf>
    <xf numFmtId="4" fontId="1" fillId="4" borderId="1" applyNumberFormat="0" applyProtection="0">
      <alignment horizontal="left" vertical="center" indent="1" justifyLastLine="1"/>
    </xf>
    <xf numFmtId="4" fontId="1" fillId="5" borderId="1" applyNumberFormat="0" applyProtection="0">
      <alignment vertical="center"/>
    </xf>
    <xf numFmtId="0" fontId="1" fillId="6" borderId="1" applyNumberFormat="0" applyProtection="0">
      <alignment horizontal="left" vertical="center" indent="1" justifyLastLine="1"/>
    </xf>
    <xf numFmtId="0" fontId="1" fillId="7" borderId="1" applyNumberFormat="0" applyProtection="0">
      <alignment horizontal="left" vertical="center" indent="1" justifyLastLine="1"/>
    </xf>
    <xf numFmtId="0" fontId="1" fillId="8" borderId="1" applyNumberFormat="0" applyProtection="0">
      <alignment horizontal="left" vertical="center" indent="1" justifyLastLine="1"/>
    </xf>
    <xf numFmtId="0" fontId="1" fillId="9" borderId="1" applyNumberFormat="0" applyProtection="0">
      <alignment horizontal="left" vertical="center" indent="1" justifyLastLine="1"/>
    </xf>
    <xf numFmtId="4" fontId="1" fillId="0" borderId="1" applyNumberFormat="0" applyProtection="0">
      <alignment horizontal="right" vertical="center"/>
    </xf>
  </cellStyleXfs>
  <cellXfs count="46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11" borderId="3" xfId="1" quotePrefix="1" applyNumberFormat="1" applyFont="1" applyFill="1" applyBorder="1" applyAlignment="1">
      <alignment horizontal="left" vertical="center" wrapText="1" justifyLastLine="1"/>
    </xf>
    <xf numFmtId="0" fontId="4" fillId="11" borderId="3" xfId="2" quotePrefix="1" applyNumberFormat="1" applyFont="1" applyFill="1" applyBorder="1" applyAlignment="1">
      <alignment horizontal="left" vertical="center" wrapText="1" indent="1" justifyLastLine="1"/>
    </xf>
    <xf numFmtId="0" fontId="2" fillId="11" borderId="5" xfId="1" quotePrefix="1" applyNumberFormat="1" applyFont="1" applyFill="1" applyBorder="1" applyAlignment="1">
      <alignment horizontal="left" vertical="center" wrapText="1" justifyLastLine="1"/>
    </xf>
    <xf numFmtId="0" fontId="4" fillId="11" borderId="5" xfId="3" quotePrefix="1" applyNumberFormat="1" applyFont="1" applyFill="1" applyBorder="1" applyAlignment="1">
      <alignment horizontal="center" vertical="center"/>
    </xf>
    <xf numFmtId="0" fontId="4" fillId="4" borderId="5" xfId="4" quotePrefix="1" applyNumberFormat="1" applyFont="1" applyBorder="1" applyAlignment="1">
      <alignment horizontal="center" vertical="center" wrapText="1" justifyLastLine="1"/>
    </xf>
    <xf numFmtId="3" fontId="2" fillId="5" borderId="5" xfId="5" applyNumberFormat="1" applyFont="1" applyBorder="1">
      <alignment vertical="center"/>
    </xf>
    <xf numFmtId="3" fontId="4" fillId="10" borderId="5" xfId="5" applyNumberFormat="1" applyFont="1" applyFill="1" applyBorder="1">
      <alignment vertical="center"/>
    </xf>
    <xf numFmtId="0" fontId="4" fillId="11" borderId="5" xfId="8" quotePrefix="1" applyFont="1" applyFill="1" applyBorder="1" applyAlignment="1">
      <alignment horizontal="left" vertical="center" wrapText="1" justifyLastLine="1"/>
    </xf>
    <xf numFmtId="3" fontId="4" fillId="5" borderId="5" xfId="5" applyNumberFormat="1" applyFont="1" applyBorder="1">
      <alignment vertical="center"/>
    </xf>
    <xf numFmtId="0" fontId="2" fillId="11" borderId="5" xfId="9" quotePrefix="1" applyFont="1" applyFill="1" applyBorder="1" applyAlignment="1">
      <alignment horizontal="left" vertical="center" wrapText="1" justifyLastLine="1"/>
    </xf>
    <xf numFmtId="3" fontId="2" fillId="0" borderId="5" xfId="10" applyNumberFormat="1" applyFont="1" applyBorder="1">
      <alignment horizontal="right" vertical="center"/>
    </xf>
    <xf numFmtId="3" fontId="2" fillId="0" borderId="7" xfId="10" applyNumberFormat="1" applyFont="1" applyBorder="1">
      <alignment horizontal="right" vertical="center"/>
    </xf>
    <xf numFmtId="3" fontId="2" fillId="0" borderId="6" xfId="10" applyNumberFormat="1" applyFont="1" applyBorder="1">
      <alignment horizontal="right" vertical="center"/>
    </xf>
    <xf numFmtId="2" fontId="4" fillId="11" borderId="2" xfId="1" quotePrefix="1" applyNumberFormat="1" applyFont="1" applyFill="1" applyBorder="1" applyAlignment="1">
      <alignment horizontal="center" vertical="center" justifyLastLine="1"/>
    </xf>
    <xf numFmtId="2" fontId="2" fillId="11" borderId="4" xfId="1" quotePrefix="1" applyNumberFormat="1" applyFont="1" applyFill="1" applyBorder="1" applyAlignment="1">
      <alignment horizontal="center" vertical="center" justifyLastLine="1"/>
    </xf>
    <xf numFmtId="2" fontId="2" fillId="4" borderId="4" xfId="4" quotePrefix="1" applyNumberFormat="1" applyFont="1" applyBorder="1" applyAlignment="1">
      <alignment horizontal="center" vertical="center" justifyLastLine="1"/>
    </xf>
    <xf numFmtId="2" fontId="4" fillId="11" borderId="4" xfId="8" quotePrefix="1" applyNumberFormat="1" applyFont="1" applyFill="1" applyBorder="1" applyAlignment="1">
      <alignment horizontal="center" vertical="center" justifyLastLine="1"/>
    </xf>
    <xf numFmtId="2" fontId="2" fillId="11" borderId="4" xfId="9" quotePrefix="1" applyNumberFormat="1" applyFont="1" applyFill="1" applyBorder="1" applyAlignment="1">
      <alignment horizontal="center" vertical="center" justifyLastLine="1"/>
    </xf>
    <xf numFmtId="2" fontId="3" fillId="0" borderId="0" xfId="0" applyNumberFormat="1" applyFont="1" applyAlignment="1">
      <alignment horizontal="center"/>
    </xf>
    <xf numFmtId="2" fontId="4" fillId="11" borderId="3" xfId="1" quotePrefix="1" applyNumberFormat="1" applyFont="1" applyFill="1" applyBorder="1" applyAlignment="1">
      <alignment horizontal="center" vertical="center" wrapText="1" justifyLastLine="1"/>
    </xf>
    <xf numFmtId="2" fontId="2" fillId="11" borderId="5" xfId="1" quotePrefix="1" applyNumberFormat="1" applyFont="1" applyFill="1" applyBorder="1" applyAlignment="1">
      <alignment horizontal="center" vertical="center" wrapText="1" justifyLastLine="1"/>
    </xf>
    <xf numFmtId="2" fontId="2" fillId="4" borderId="5" xfId="4" quotePrefix="1" applyNumberFormat="1" applyFont="1" applyBorder="1" applyAlignment="1">
      <alignment horizontal="center" vertical="center" wrapText="1" justifyLastLine="1"/>
    </xf>
    <xf numFmtId="2" fontId="4" fillId="11" borderId="5" xfId="8" quotePrefix="1" applyNumberFormat="1" applyFont="1" applyFill="1" applyBorder="1" applyAlignment="1">
      <alignment horizontal="center" vertical="center" wrapText="1" justifyLastLine="1"/>
    </xf>
    <xf numFmtId="2" fontId="2" fillId="11" borderId="5" xfId="9" quotePrefix="1" applyNumberFormat="1" applyFont="1" applyFill="1" applyBorder="1" applyAlignment="1">
      <alignment horizontal="center" vertical="center" wrapText="1" justifyLastLine="1"/>
    </xf>
    <xf numFmtId="2" fontId="3" fillId="0" borderId="0" xfId="0" applyNumberFormat="1" applyFont="1" applyAlignment="1">
      <alignment horizontal="center" wrapText="1"/>
    </xf>
    <xf numFmtId="0" fontId="2" fillId="11" borderId="5" xfId="9" quotePrefix="1" applyNumberFormat="1" applyFont="1" applyFill="1" applyBorder="1" applyAlignment="1">
      <alignment horizontal="center" vertical="center" wrapText="1" justifyLastLine="1"/>
    </xf>
    <xf numFmtId="2" fontId="4" fillId="12" borderId="4" xfId="7" quotePrefix="1" applyNumberFormat="1" applyFont="1" applyFill="1" applyBorder="1" applyAlignment="1">
      <alignment horizontal="center" vertical="center" justifyLastLine="1"/>
    </xf>
    <xf numFmtId="2" fontId="4" fillId="12" borderId="5" xfId="7" quotePrefix="1" applyNumberFormat="1" applyFont="1" applyFill="1" applyBorder="1" applyAlignment="1">
      <alignment horizontal="center" vertical="center" wrapText="1" justifyLastLine="1"/>
    </xf>
    <xf numFmtId="0" fontId="4" fillId="12" borderId="5" xfId="7" quotePrefix="1" applyFont="1" applyFill="1" applyBorder="1" applyAlignment="1">
      <alignment horizontal="left" vertical="center" wrapText="1" justifyLastLine="1"/>
    </xf>
    <xf numFmtId="3" fontId="4" fillId="12" borderId="5" xfId="5" applyNumberFormat="1" applyFont="1" applyFill="1" applyBorder="1">
      <alignment vertical="center"/>
    </xf>
    <xf numFmtId="2" fontId="4" fillId="10" borderId="4" xfId="7" quotePrefix="1" applyNumberFormat="1" applyFont="1" applyFill="1" applyBorder="1" applyAlignment="1">
      <alignment horizontal="center" vertical="center" justifyLastLine="1"/>
    </xf>
    <xf numFmtId="2" fontId="4" fillId="10" borderId="5" xfId="7" quotePrefix="1" applyNumberFormat="1" applyFont="1" applyFill="1" applyBorder="1" applyAlignment="1">
      <alignment horizontal="center" vertical="center" wrapText="1" justifyLastLine="1"/>
    </xf>
    <xf numFmtId="0" fontId="4" fillId="10" borderId="5" xfId="7" quotePrefix="1" applyFont="1" applyFill="1" applyBorder="1" applyAlignment="1">
      <alignment horizontal="left" vertical="center" wrapText="1" justifyLastLine="1"/>
    </xf>
    <xf numFmtId="2" fontId="4" fillId="10" borderId="4" xfId="1" quotePrefix="1" applyNumberFormat="1" applyFont="1" applyFill="1" applyBorder="1" applyAlignment="1">
      <alignment horizontal="center" vertical="center" justifyLastLine="1"/>
    </xf>
    <xf numFmtId="0" fontId="4" fillId="10" borderId="5" xfId="1" quotePrefix="1" applyNumberFormat="1" applyFont="1" applyFill="1" applyBorder="1" applyAlignment="1">
      <alignment horizontal="center" vertical="center" wrapText="1" justifyLastLine="1"/>
    </xf>
    <xf numFmtId="0" fontId="4" fillId="10" borderId="5" xfId="2" quotePrefix="1" applyNumberFormat="1" applyFont="1" applyFill="1" applyBorder="1" applyAlignment="1">
      <alignment horizontal="center" vertical="center" wrapText="1" justifyLastLine="1"/>
    </xf>
    <xf numFmtId="2" fontId="4" fillId="10" borderId="4" xfId="6" quotePrefix="1" applyNumberFormat="1" applyFont="1" applyFill="1" applyBorder="1" applyAlignment="1">
      <alignment horizontal="center" vertical="center" justifyLastLine="1"/>
    </xf>
    <xf numFmtId="2" fontId="4" fillId="10" borderId="5" xfId="6" quotePrefix="1" applyNumberFormat="1" applyFont="1" applyFill="1" applyBorder="1" applyAlignment="1">
      <alignment horizontal="center" vertical="center" wrapText="1" justifyLastLine="1"/>
    </xf>
    <xf numFmtId="0" fontId="4" fillId="10" borderId="5" xfId="6" quotePrefix="1" applyFont="1" applyFill="1" applyBorder="1" applyAlignment="1">
      <alignment horizontal="left" vertical="center" wrapText="1" justifyLastLine="1"/>
    </xf>
    <xf numFmtId="49" fontId="2" fillId="11" borderId="4" xfId="9" quotePrefix="1" applyNumberFormat="1" applyFont="1" applyFill="1" applyBorder="1" applyAlignment="1">
      <alignment horizontal="center" vertical="center" justifyLastLine="1"/>
    </xf>
    <xf numFmtId="49" fontId="2" fillId="11" borderId="5" xfId="9" quotePrefix="1" applyNumberFormat="1" applyFont="1" applyFill="1" applyBorder="1" applyAlignment="1">
      <alignment horizontal="center" vertical="center" wrapText="1" justifyLastLine="1"/>
    </xf>
    <xf numFmtId="3" fontId="2" fillId="13" borderId="5" xfId="5" applyNumberFormat="1" applyFont="1" applyFill="1" applyBorder="1">
      <alignment vertical="center"/>
    </xf>
    <xf numFmtId="3" fontId="2" fillId="14" borderId="5" xfId="10" applyNumberFormat="1" applyFont="1" applyFill="1" applyBorder="1">
      <alignment horizontal="right" vertical="center"/>
    </xf>
  </cellXfs>
  <cellStyles count="11">
    <cellStyle name="Normalno" xfId="0" builtinId="0"/>
    <cellStyle name="SAPBEXaggData" xfId="5" xr:uid="{184F8009-075D-4E4A-8C11-27132D39610F}"/>
    <cellStyle name="SAPBEXaggItem" xfId="4" xr:uid="{973BDF8E-87A8-480B-B93B-3BB1FF30D335}"/>
    <cellStyle name="SAPBEXchaText" xfId="1" xr:uid="{CBD7606E-4761-4751-9017-0E9C3D643CA2}"/>
    <cellStyle name="SAPBEXformats" xfId="3" xr:uid="{EE65B62D-EE5E-4269-AFE5-D6E06075A182}"/>
    <cellStyle name="SAPBEXHLevel0" xfId="6" xr:uid="{7479BEF4-1B06-45CF-A1AD-0F3D87A04A73}"/>
    <cellStyle name="SAPBEXHLevel1" xfId="7" xr:uid="{015FCE45-5E51-44D4-8183-A64DD5831146}"/>
    <cellStyle name="SAPBEXHLevel2" xfId="8" xr:uid="{62207A3B-ED47-4A8A-954D-EBB9436E2FF7}"/>
    <cellStyle name="SAPBEXHLevel3" xfId="9" xr:uid="{4C72AF0A-C226-4F7D-A85E-B7D110A32A7C}"/>
    <cellStyle name="SAPBEXstdData" xfId="10" xr:uid="{7D78C021-6957-45E3-B0AC-6C8BB0EF5A47}"/>
    <cellStyle name="SAPBEXstdItem" xfId="2" xr:uid="{3ADD3FFB-6C05-4D89-AC53-A3A00045CFB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0</xdr:row>
      <xdr:rowOff>9525</xdr:rowOff>
    </xdr:from>
    <xdr:to>
      <xdr:col>3</xdr:col>
      <xdr:colOff>76200</xdr:colOff>
      <xdr:row>0</xdr:row>
      <xdr:rowOff>66675</xdr:rowOff>
    </xdr:to>
    <xdr:pic macro="[1]!DesignIconClicked">
      <xdr:nvPicPr>
        <xdr:cNvPr id="2" name="BExQCABQVQC9YJLGMIJQXTWMHPFD">
          <a:extLst>
            <a:ext uri="{FF2B5EF4-FFF2-40B4-BE49-F238E27FC236}">
              <a16:creationId xmlns:a16="http://schemas.microsoft.com/office/drawing/2014/main" id="{66BEA266-95BA-4FB7-AC00-E9B854715C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1419225"/>
          <a:ext cx="47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3</xdr:col>
      <xdr:colOff>28575</xdr:colOff>
      <xdr:row>0</xdr:row>
      <xdr:rowOff>95250</xdr:rowOff>
    </xdr:from>
    <xdr:to>
      <xdr:col>3</xdr:col>
      <xdr:colOff>76200</xdr:colOff>
      <xdr:row>0</xdr:row>
      <xdr:rowOff>152400</xdr:rowOff>
    </xdr:to>
    <xdr:pic macro="[1]!DesignIconClicked">
      <xdr:nvPicPr>
        <xdr:cNvPr id="3" name="BEx9HC43LPFXMEIGGUUVL56UT49L">
          <a:extLst>
            <a:ext uri="{FF2B5EF4-FFF2-40B4-BE49-F238E27FC236}">
              <a16:creationId xmlns:a16="http://schemas.microsoft.com/office/drawing/2014/main" id="{CAC6035B-AB22-4401-A9C0-1D3D94C857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1504950"/>
          <a:ext cx="47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0</xdr:row>
      <xdr:rowOff>9525</xdr:rowOff>
    </xdr:from>
    <xdr:to>
      <xdr:col>4</xdr:col>
      <xdr:colOff>85725</xdr:colOff>
      <xdr:row>0</xdr:row>
      <xdr:rowOff>66675</xdr:rowOff>
    </xdr:to>
    <xdr:pic macro="[1]!DesignIconClicked">
      <xdr:nvPicPr>
        <xdr:cNvPr id="4" name="BEx3CPD9YIW2DVKMUA2GAW2J7EIT">
          <a:extLst>
            <a:ext uri="{FF2B5EF4-FFF2-40B4-BE49-F238E27FC236}">
              <a16:creationId xmlns:a16="http://schemas.microsoft.com/office/drawing/2014/main" id="{654308DB-BD2A-4852-93E3-577885B0C9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1419225"/>
          <a:ext cx="57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4</xdr:col>
      <xdr:colOff>28575</xdr:colOff>
      <xdr:row>0</xdr:row>
      <xdr:rowOff>95250</xdr:rowOff>
    </xdr:from>
    <xdr:to>
      <xdr:col>4</xdr:col>
      <xdr:colOff>85725</xdr:colOff>
      <xdr:row>0</xdr:row>
      <xdr:rowOff>152400</xdr:rowOff>
    </xdr:to>
    <xdr:pic macro="[1]!DesignIconClicked">
      <xdr:nvPicPr>
        <xdr:cNvPr id="5" name="BEx7BOKUOH3HL0DB2HYJJMVCVKA9">
          <a:extLst>
            <a:ext uri="{FF2B5EF4-FFF2-40B4-BE49-F238E27FC236}">
              <a16:creationId xmlns:a16="http://schemas.microsoft.com/office/drawing/2014/main" id="{A8A49A88-12FD-4E86-83AB-1F42698CBA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1504950"/>
          <a:ext cx="571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28575</xdr:colOff>
      <xdr:row>0</xdr:row>
      <xdr:rowOff>9525</xdr:rowOff>
    </xdr:from>
    <xdr:to>
      <xdr:col>5</xdr:col>
      <xdr:colOff>76200</xdr:colOff>
      <xdr:row>0</xdr:row>
      <xdr:rowOff>66675</xdr:rowOff>
    </xdr:to>
    <xdr:pic macro="[1]!DesignIconClicked">
      <xdr:nvPicPr>
        <xdr:cNvPr id="6" name="BEx1L8O84FELT9MG5SGFFJU5HU9C">
          <a:extLst>
            <a:ext uri="{FF2B5EF4-FFF2-40B4-BE49-F238E27FC236}">
              <a16:creationId xmlns:a16="http://schemas.microsoft.com/office/drawing/2014/main" id="{130BA31E-238D-4B02-831C-51D4AF99DB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1419225"/>
          <a:ext cx="47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5</xdr:col>
      <xdr:colOff>28575</xdr:colOff>
      <xdr:row>0</xdr:row>
      <xdr:rowOff>95250</xdr:rowOff>
    </xdr:from>
    <xdr:to>
      <xdr:col>5</xdr:col>
      <xdr:colOff>76200</xdr:colOff>
      <xdr:row>0</xdr:row>
      <xdr:rowOff>152400</xdr:rowOff>
    </xdr:to>
    <xdr:pic macro="[1]!DesignIconClicked">
      <xdr:nvPicPr>
        <xdr:cNvPr id="7" name="BEx1R67MAIORW05P7VSDSNFLOXJ4">
          <a:extLst>
            <a:ext uri="{FF2B5EF4-FFF2-40B4-BE49-F238E27FC236}">
              <a16:creationId xmlns:a16="http://schemas.microsoft.com/office/drawing/2014/main" id="{556304B2-ED5F-4B73-B873-1A54D3914F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44300" y="1504950"/>
          <a:ext cx="476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65"/>
  <sheetViews>
    <sheetView tabSelected="1" topLeftCell="A86" workbookViewId="0">
      <selection activeCell="F6" sqref="F6"/>
    </sheetView>
  </sheetViews>
  <sheetFormatPr defaultRowHeight="24.95" customHeight="1" x14ac:dyDescent="0.2"/>
  <cols>
    <col min="1" max="1" width="18.28515625" style="21" customWidth="1"/>
    <col min="2" max="2" width="7.85546875" style="27" customWidth="1"/>
    <col min="3" max="3" width="36.85546875" style="2" customWidth="1"/>
    <col min="4" max="4" width="18" style="1" customWidth="1"/>
    <col min="5" max="5" width="18.42578125" style="1" customWidth="1"/>
    <col min="6" max="6" width="18" style="1" customWidth="1"/>
    <col min="7" max="16384" width="9.140625" style="1"/>
  </cols>
  <sheetData>
    <row r="1" spans="1:6" ht="40.5" customHeight="1" thickBot="1" x14ac:dyDescent="0.25">
      <c r="A1" s="16" t="s">
        <v>2</v>
      </c>
      <c r="B1" s="22" t="s">
        <v>178</v>
      </c>
      <c r="C1" s="3" t="s">
        <v>3</v>
      </c>
      <c r="D1" s="4" t="s">
        <v>185</v>
      </c>
      <c r="E1" s="4" t="s">
        <v>187</v>
      </c>
      <c r="F1" s="4" t="s">
        <v>188</v>
      </c>
    </row>
    <row r="2" spans="1:6" ht="24.95" customHeight="1" thickBot="1" x14ac:dyDescent="0.25">
      <c r="A2" s="36" t="s">
        <v>179</v>
      </c>
      <c r="B2" s="37">
        <v>2</v>
      </c>
      <c r="C2" s="37">
        <v>3</v>
      </c>
      <c r="D2" s="38">
        <v>4</v>
      </c>
      <c r="E2" s="38">
        <v>5</v>
      </c>
      <c r="F2" s="38">
        <v>6</v>
      </c>
    </row>
    <row r="3" spans="1:6" ht="24.95" customHeight="1" thickBot="1" x14ac:dyDescent="0.25">
      <c r="A3" s="17"/>
      <c r="B3" s="23"/>
      <c r="C3" s="5" t="s">
        <v>0</v>
      </c>
      <c r="D3" s="6" t="s">
        <v>1</v>
      </c>
      <c r="E3" s="6" t="s">
        <v>1</v>
      </c>
      <c r="F3" s="6" t="s">
        <v>1</v>
      </c>
    </row>
    <row r="4" spans="1:6" ht="24.95" customHeight="1" thickBot="1" x14ac:dyDescent="0.25">
      <c r="A4" s="18"/>
      <c r="B4" s="24"/>
      <c r="C4" s="7" t="s">
        <v>180</v>
      </c>
      <c r="D4" s="8"/>
      <c r="E4" s="8"/>
      <c r="F4" s="8"/>
    </row>
    <row r="5" spans="1:6" ht="33" customHeight="1" thickBot="1" x14ac:dyDescent="0.25">
      <c r="A5" s="39" t="s">
        <v>2</v>
      </c>
      <c r="B5" s="40"/>
      <c r="C5" s="41" t="s">
        <v>3</v>
      </c>
      <c r="D5" s="9">
        <v>43384543.789999999</v>
      </c>
      <c r="E5" s="9">
        <v>46372052</v>
      </c>
      <c r="F5" s="9">
        <v>46085462</v>
      </c>
    </row>
    <row r="6" spans="1:6" ht="41.25" customHeight="1" thickBot="1" x14ac:dyDescent="0.25">
      <c r="A6" s="29" t="s">
        <v>4</v>
      </c>
      <c r="B6" s="30" t="s">
        <v>184</v>
      </c>
      <c r="C6" s="31" t="s">
        <v>5</v>
      </c>
      <c r="D6" s="32">
        <f>D7</f>
        <v>40962577</v>
      </c>
      <c r="E6" s="32">
        <f>E7</f>
        <v>43467652</v>
      </c>
      <c r="F6" s="32">
        <f>F7</f>
        <v>42938462</v>
      </c>
    </row>
    <row r="7" spans="1:6" ht="33.75" customHeight="1" thickBot="1" x14ac:dyDescent="0.25">
      <c r="A7" s="33" t="s">
        <v>181</v>
      </c>
      <c r="B7" s="34" t="s">
        <v>184</v>
      </c>
      <c r="C7" s="35" t="s">
        <v>119</v>
      </c>
      <c r="D7" s="9">
        <f>D8+D13+D18+D74+D92+D97+D102+D107+D116+D155+D169+D185+D229+D234+D251+D133+D144</f>
        <v>40962577</v>
      </c>
      <c r="E7" s="9">
        <f>E8+E13+E18+E74+E92+E97+E102+E107+E116+E155+E169+E185+E229+E234+E251+E133+E144</f>
        <v>43467652</v>
      </c>
      <c r="F7" s="9">
        <f>F8+F13+F18+F74+F92+F97+F102+F107+F116+F155+F169+F185+F229+F234+F251+F133+F144</f>
        <v>42938462</v>
      </c>
    </row>
    <row r="8" spans="1:6" ht="24.95" customHeight="1" thickBot="1" x14ac:dyDescent="0.25">
      <c r="A8" s="19" t="s">
        <v>6</v>
      </c>
      <c r="B8" s="25" t="s">
        <v>8</v>
      </c>
      <c r="C8" s="10" t="s">
        <v>7</v>
      </c>
      <c r="D8" s="11">
        <f>D10</f>
        <v>1075055</v>
      </c>
      <c r="E8" s="11">
        <f>E10</f>
        <v>1075055</v>
      </c>
      <c r="F8" s="11">
        <f>F10</f>
        <v>1075055</v>
      </c>
    </row>
    <row r="9" spans="1:6" ht="24.95" hidden="1" customHeight="1" thickBot="1" x14ac:dyDescent="0.25">
      <c r="A9" s="20" t="s">
        <v>8</v>
      </c>
      <c r="B9" s="26"/>
      <c r="C9" s="12" t="s">
        <v>9</v>
      </c>
      <c r="D9" s="8">
        <v>1075055</v>
      </c>
      <c r="E9" s="8">
        <v>1075055</v>
      </c>
      <c r="F9" s="8">
        <v>1075055</v>
      </c>
    </row>
    <row r="10" spans="1:6" ht="24.95" customHeight="1" thickBot="1" x14ac:dyDescent="0.25">
      <c r="A10" s="20" t="s">
        <v>10</v>
      </c>
      <c r="B10" s="26" t="s">
        <v>8</v>
      </c>
      <c r="C10" s="12" t="s">
        <v>11</v>
      </c>
      <c r="D10" s="8">
        <f>D11</f>
        <v>1075055</v>
      </c>
      <c r="E10" s="8">
        <f>E11</f>
        <v>1075055</v>
      </c>
      <c r="F10" s="8">
        <v>1075055</v>
      </c>
    </row>
    <row r="11" spans="1:6" ht="24.95" customHeight="1" thickBot="1" x14ac:dyDescent="0.25">
      <c r="A11" s="20" t="s">
        <v>12</v>
      </c>
      <c r="B11" s="26" t="s">
        <v>8</v>
      </c>
      <c r="C11" s="12" t="s">
        <v>13</v>
      </c>
      <c r="D11" s="8">
        <v>1075055</v>
      </c>
      <c r="E11" s="8">
        <v>1075055</v>
      </c>
      <c r="F11" s="8">
        <v>1075055</v>
      </c>
    </row>
    <row r="12" spans="1:6" ht="24.95" customHeight="1" thickBot="1" x14ac:dyDescent="0.25">
      <c r="A12" s="20" t="s">
        <v>14</v>
      </c>
      <c r="B12" s="28">
        <v>11</v>
      </c>
      <c r="C12" s="12" t="s">
        <v>13</v>
      </c>
      <c r="D12" s="13">
        <f>D11</f>
        <v>1075055</v>
      </c>
      <c r="E12" s="13">
        <v>1075055</v>
      </c>
      <c r="F12" s="13">
        <v>1075055</v>
      </c>
    </row>
    <row r="13" spans="1:6" ht="45" customHeight="1" thickBot="1" x14ac:dyDescent="0.25">
      <c r="A13" s="19" t="s">
        <v>15</v>
      </c>
      <c r="B13" s="25" t="s">
        <v>8</v>
      </c>
      <c r="C13" s="10" t="s">
        <v>16</v>
      </c>
      <c r="D13" s="11">
        <f>D15</f>
        <v>358352</v>
      </c>
      <c r="E13" s="11">
        <f>E15</f>
        <v>358352</v>
      </c>
      <c r="F13" s="11">
        <f>F15</f>
        <v>358352</v>
      </c>
    </row>
    <row r="14" spans="1:6" ht="24.95" hidden="1" customHeight="1" thickBot="1" x14ac:dyDescent="0.25">
      <c r="A14" s="20" t="s">
        <v>8</v>
      </c>
      <c r="B14" s="26"/>
      <c r="C14" s="12" t="s">
        <v>9</v>
      </c>
      <c r="D14" s="8">
        <v>358352</v>
      </c>
      <c r="E14" s="8">
        <v>358352</v>
      </c>
      <c r="F14" s="8">
        <v>358352</v>
      </c>
    </row>
    <row r="15" spans="1:6" ht="24.95" customHeight="1" thickBot="1" x14ac:dyDescent="0.25">
      <c r="A15" s="20" t="s">
        <v>10</v>
      </c>
      <c r="B15" s="26" t="s">
        <v>8</v>
      </c>
      <c r="C15" s="12" t="s">
        <v>11</v>
      </c>
      <c r="D15" s="8">
        <f t="shared" ref="D15:F16" si="0">D16</f>
        <v>358352</v>
      </c>
      <c r="E15" s="8">
        <f t="shared" si="0"/>
        <v>358352</v>
      </c>
      <c r="F15" s="8">
        <f t="shared" si="0"/>
        <v>358352</v>
      </c>
    </row>
    <row r="16" spans="1:6" ht="24.95" customHeight="1" thickBot="1" x14ac:dyDescent="0.25">
      <c r="A16" s="20" t="s">
        <v>12</v>
      </c>
      <c r="B16" s="26" t="s">
        <v>8</v>
      </c>
      <c r="C16" s="12" t="s">
        <v>13</v>
      </c>
      <c r="D16" s="8">
        <f t="shared" si="0"/>
        <v>358352</v>
      </c>
      <c r="E16" s="8">
        <f t="shared" si="0"/>
        <v>358352</v>
      </c>
      <c r="F16" s="8">
        <f t="shared" si="0"/>
        <v>358352</v>
      </c>
    </row>
    <row r="17" spans="1:6" ht="24.95" customHeight="1" thickBot="1" x14ac:dyDescent="0.25">
      <c r="A17" s="20" t="s">
        <v>14</v>
      </c>
      <c r="B17" s="28">
        <v>11</v>
      </c>
      <c r="C17" s="12" t="s">
        <v>13</v>
      </c>
      <c r="D17" s="13">
        <v>358352</v>
      </c>
      <c r="E17" s="13">
        <v>358352</v>
      </c>
      <c r="F17" s="13">
        <v>358352</v>
      </c>
    </row>
    <row r="18" spans="1:6" ht="24.95" customHeight="1" thickBot="1" x14ac:dyDescent="0.25">
      <c r="A18" s="19" t="s">
        <v>17</v>
      </c>
      <c r="B18" s="25" t="s">
        <v>8</v>
      </c>
      <c r="C18" s="10" t="s">
        <v>18</v>
      </c>
      <c r="D18" s="11">
        <f>D20+D28+D58+D62+D68+D65</f>
        <v>3393670</v>
      </c>
      <c r="E18" s="11">
        <f>E20+E28+E58+E62+E68+E65</f>
        <v>3405300</v>
      </c>
      <c r="F18" s="11">
        <f>F20+F28+F58+F62+F68+F65</f>
        <v>3523300</v>
      </c>
    </row>
    <row r="19" spans="1:6" ht="24.95" hidden="1" customHeight="1" thickBot="1" x14ac:dyDescent="0.25">
      <c r="A19" s="20" t="s">
        <v>8</v>
      </c>
      <c r="B19" s="26"/>
      <c r="C19" s="12" t="s">
        <v>9</v>
      </c>
      <c r="D19" s="8">
        <v>2131661</v>
      </c>
      <c r="E19" s="8">
        <v>2142012</v>
      </c>
      <c r="F19" s="8">
        <v>2130626</v>
      </c>
    </row>
    <row r="20" spans="1:6" ht="24.95" customHeight="1" thickBot="1" x14ac:dyDescent="0.25">
      <c r="A20" s="20" t="s">
        <v>19</v>
      </c>
      <c r="B20" s="26" t="s">
        <v>8</v>
      </c>
      <c r="C20" s="12" t="s">
        <v>20</v>
      </c>
      <c r="D20" s="8">
        <f>D21+D24+D26</f>
        <v>2382370</v>
      </c>
      <c r="E20" s="8">
        <f t="shared" ref="E20:F20" si="1">E21+E24+E26</f>
        <v>2455000</v>
      </c>
      <c r="F20" s="8">
        <f t="shared" si="1"/>
        <v>2573000</v>
      </c>
    </row>
    <row r="21" spans="1:6" ht="24.95" customHeight="1" thickBot="1" x14ac:dyDescent="0.25">
      <c r="A21" s="20" t="s">
        <v>21</v>
      </c>
      <c r="B21" s="26" t="s">
        <v>8</v>
      </c>
      <c r="C21" s="12" t="s">
        <v>22</v>
      </c>
      <c r="D21" s="8">
        <f>D22+D23</f>
        <v>1950000</v>
      </c>
      <c r="E21" s="8">
        <f>E22+E23</f>
        <v>2047000</v>
      </c>
      <c r="F21" s="8">
        <f>F22+F23</f>
        <v>2148000</v>
      </c>
    </row>
    <row r="22" spans="1:6" ht="24.95" customHeight="1" thickBot="1" x14ac:dyDescent="0.25">
      <c r="A22" s="20" t="s">
        <v>23</v>
      </c>
      <c r="B22" s="28">
        <v>11</v>
      </c>
      <c r="C22" s="12" t="s">
        <v>24</v>
      </c>
      <c r="D22" s="13">
        <v>1930000</v>
      </c>
      <c r="E22" s="13">
        <v>2027000</v>
      </c>
      <c r="F22" s="13">
        <v>2128000</v>
      </c>
    </row>
    <row r="23" spans="1:6" ht="24.95" customHeight="1" thickBot="1" x14ac:dyDescent="0.25">
      <c r="A23" s="20" t="s">
        <v>25</v>
      </c>
      <c r="B23" s="28">
        <v>11</v>
      </c>
      <c r="C23" s="12" t="s">
        <v>26</v>
      </c>
      <c r="D23" s="13">
        <v>20000</v>
      </c>
      <c r="E23" s="13">
        <v>20000</v>
      </c>
      <c r="F23" s="13">
        <v>20000</v>
      </c>
    </row>
    <row r="24" spans="1:6" ht="24.95" customHeight="1" thickBot="1" x14ac:dyDescent="0.25">
      <c r="A24" s="20" t="s">
        <v>27</v>
      </c>
      <c r="B24" s="26" t="s">
        <v>8</v>
      </c>
      <c r="C24" s="12" t="s">
        <v>28</v>
      </c>
      <c r="D24" s="8">
        <f>D25</f>
        <v>100000</v>
      </c>
      <c r="E24" s="8">
        <f>E25</f>
        <v>70000</v>
      </c>
      <c r="F24" s="8">
        <f>F25</f>
        <v>70000</v>
      </c>
    </row>
    <row r="25" spans="1:6" ht="24.95" customHeight="1" thickBot="1" x14ac:dyDescent="0.25">
      <c r="A25" s="20" t="s">
        <v>29</v>
      </c>
      <c r="B25" s="28">
        <v>11</v>
      </c>
      <c r="C25" s="12" t="s">
        <v>28</v>
      </c>
      <c r="D25" s="13">
        <v>100000</v>
      </c>
      <c r="E25" s="13">
        <v>70000</v>
      </c>
      <c r="F25" s="13">
        <v>70000</v>
      </c>
    </row>
    <row r="26" spans="1:6" ht="24.95" customHeight="1" thickBot="1" x14ac:dyDescent="0.25">
      <c r="A26" s="20" t="s">
        <v>30</v>
      </c>
      <c r="B26" s="26" t="s">
        <v>8</v>
      </c>
      <c r="C26" s="12" t="s">
        <v>31</v>
      </c>
      <c r="D26" s="8">
        <f>D27</f>
        <v>332370</v>
      </c>
      <c r="E26" s="8">
        <f>E27</f>
        <v>338000</v>
      </c>
      <c r="F26" s="8">
        <f>F27</f>
        <v>355000</v>
      </c>
    </row>
    <row r="27" spans="1:6" ht="24.95" customHeight="1" thickBot="1" x14ac:dyDescent="0.25">
      <c r="A27" s="20" t="s">
        <v>32</v>
      </c>
      <c r="B27" s="28">
        <v>11</v>
      </c>
      <c r="C27" s="12" t="s">
        <v>33</v>
      </c>
      <c r="D27" s="13">
        <v>332370</v>
      </c>
      <c r="E27" s="13">
        <v>338000</v>
      </c>
      <c r="F27" s="13">
        <v>355000</v>
      </c>
    </row>
    <row r="28" spans="1:6" ht="24.95" customHeight="1" thickBot="1" x14ac:dyDescent="0.25">
      <c r="A28" s="20" t="s">
        <v>34</v>
      </c>
      <c r="B28" s="26" t="s">
        <v>8</v>
      </c>
      <c r="C28" s="12" t="s">
        <v>35</v>
      </c>
      <c r="D28" s="8">
        <f>SUM(D29+D34+D39+D49+D51)</f>
        <v>967100</v>
      </c>
      <c r="E28" s="8">
        <f>SUM(E29+E34+E39+E49+E51)</f>
        <v>906100</v>
      </c>
      <c r="F28" s="8">
        <f>SUM(F29+F34+F39+F49+F51)</f>
        <v>906100</v>
      </c>
    </row>
    <row r="29" spans="1:6" ht="24.95" customHeight="1" thickBot="1" x14ac:dyDescent="0.25">
      <c r="A29" s="20" t="s">
        <v>36</v>
      </c>
      <c r="B29" s="26" t="s">
        <v>8</v>
      </c>
      <c r="C29" s="12" t="s">
        <v>37</v>
      </c>
      <c r="D29" s="8">
        <f>SUM(D30:D33)</f>
        <v>134000</v>
      </c>
      <c r="E29" s="8">
        <f>SUM(E30:E33)</f>
        <v>123000</v>
      </c>
      <c r="F29" s="8">
        <f>SUM(F30:F33)</f>
        <v>123000</v>
      </c>
    </row>
    <row r="30" spans="1:6" ht="24.95" customHeight="1" thickBot="1" x14ac:dyDescent="0.25">
      <c r="A30" s="20" t="s">
        <v>38</v>
      </c>
      <c r="B30" s="28">
        <v>11</v>
      </c>
      <c r="C30" s="12" t="s">
        <v>39</v>
      </c>
      <c r="D30" s="13">
        <v>80000</v>
      </c>
      <c r="E30" s="13">
        <v>70000</v>
      </c>
      <c r="F30" s="13">
        <v>70000</v>
      </c>
    </row>
    <row r="31" spans="1:6" ht="24.95" customHeight="1" thickBot="1" x14ac:dyDescent="0.25">
      <c r="A31" s="20" t="s">
        <v>40</v>
      </c>
      <c r="B31" s="26" t="s">
        <v>8</v>
      </c>
      <c r="C31" s="12" t="s">
        <v>41</v>
      </c>
      <c r="D31" s="13">
        <v>40000</v>
      </c>
      <c r="E31" s="13">
        <v>40000</v>
      </c>
      <c r="F31" s="13">
        <v>40000</v>
      </c>
    </row>
    <row r="32" spans="1:6" ht="24.95" customHeight="1" thickBot="1" x14ac:dyDescent="0.25">
      <c r="A32" s="20" t="s">
        <v>42</v>
      </c>
      <c r="B32" s="26" t="s">
        <v>8</v>
      </c>
      <c r="C32" s="12" t="s">
        <v>43</v>
      </c>
      <c r="D32" s="13">
        <v>10000</v>
      </c>
      <c r="E32" s="13">
        <v>10000</v>
      </c>
      <c r="F32" s="13">
        <v>10000</v>
      </c>
    </row>
    <row r="33" spans="1:6" ht="24.95" customHeight="1" thickBot="1" x14ac:dyDescent="0.25">
      <c r="A33" s="20" t="s">
        <v>44</v>
      </c>
      <c r="B33" s="28">
        <v>11</v>
      </c>
      <c r="C33" s="12" t="s">
        <v>45</v>
      </c>
      <c r="D33" s="13">
        <v>4000</v>
      </c>
      <c r="E33" s="13">
        <v>3000</v>
      </c>
      <c r="F33" s="13">
        <v>3000</v>
      </c>
    </row>
    <row r="34" spans="1:6" ht="24.95" customHeight="1" thickBot="1" x14ac:dyDescent="0.25">
      <c r="A34" s="20" t="s">
        <v>46</v>
      </c>
      <c r="B34" s="26" t="s">
        <v>8</v>
      </c>
      <c r="C34" s="12" t="s">
        <v>47</v>
      </c>
      <c r="D34" s="8">
        <f>SUM(D35:D38)</f>
        <v>118000</v>
      </c>
      <c r="E34" s="8">
        <f>SUM(E35:E38)</f>
        <v>98000</v>
      </c>
      <c r="F34" s="8">
        <f>SUM(F35:F38)</f>
        <v>98000</v>
      </c>
    </row>
    <row r="35" spans="1:6" ht="24.95" customHeight="1" thickBot="1" x14ac:dyDescent="0.25">
      <c r="A35" s="20" t="s">
        <v>48</v>
      </c>
      <c r="B35" s="28">
        <v>11</v>
      </c>
      <c r="C35" s="12" t="s">
        <v>49</v>
      </c>
      <c r="D35" s="13">
        <v>15000</v>
      </c>
      <c r="E35" s="13">
        <v>15000</v>
      </c>
      <c r="F35" s="13">
        <v>15000</v>
      </c>
    </row>
    <row r="36" spans="1:6" ht="24.95" customHeight="1" thickBot="1" x14ac:dyDescent="0.25">
      <c r="A36" s="20" t="s">
        <v>50</v>
      </c>
      <c r="B36" s="28">
        <v>11</v>
      </c>
      <c r="C36" s="12" t="s">
        <v>51</v>
      </c>
      <c r="D36" s="13">
        <v>80000</v>
      </c>
      <c r="E36" s="13">
        <v>60000</v>
      </c>
      <c r="F36" s="13">
        <v>60000</v>
      </c>
    </row>
    <row r="37" spans="1:6" ht="24.95" customHeight="1" thickBot="1" x14ac:dyDescent="0.25">
      <c r="A37" s="20" t="s">
        <v>52</v>
      </c>
      <c r="B37" s="28">
        <v>11</v>
      </c>
      <c r="C37" s="12" t="s">
        <v>53</v>
      </c>
      <c r="D37" s="13">
        <v>20000</v>
      </c>
      <c r="E37" s="13">
        <v>20000</v>
      </c>
      <c r="F37" s="13">
        <v>20000</v>
      </c>
    </row>
    <row r="38" spans="1:6" ht="24.95" customHeight="1" thickBot="1" x14ac:dyDescent="0.25">
      <c r="A38" s="20" t="s">
        <v>54</v>
      </c>
      <c r="B38" s="28">
        <v>11</v>
      </c>
      <c r="C38" s="12" t="s">
        <v>55</v>
      </c>
      <c r="D38" s="13">
        <v>3000</v>
      </c>
      <c r="E38" s="13">
        <v>3000</v>
      </c>
      <c r="F38" s="13">
        <v>3000</v>
      </c>
    </row>
    <row r="39" spans="1:6" ht="24.95" customHeight="1" thickBot="1" x14ac:dyDescent="0.25">
      <c r="A39" s="20" t="s">
        <v>56</v>
      </c>
      <c r="B39" s="26" t="s">
        <v>8</v>
      </c>
      <c r="C39" s="12" t="s">
        <v>57</v>
      </c>
      <c r="D39" s="8">
        <f>SUM(D40:D48)</f>
        <v>681700</v>
      </c>
      <c r="E39" s="8">
        <f>SUM(E40:E48)</f>
        <v>656700</v>
      </c>
      <c r="F39" s="8">
        <f>SUM(F40:F48)</f>
        <v>656700</v>
      </c>
    </row>
    <row r="40" spans="1:6" ht="24.95" customHeight="1" thickBot="1" x14ac:dyDescent="0.25">
      <c r="A40" s="20" t="s">
        <v>58</v>
      </c>
      <c r="B40" s="28">
        <v>11</v>
      </c>
      <c r="C40" s="12" t="s">
        <v>59</v>
      </c>
      <c r="D40" s="13">
        <v>50000</v>
      </c>
      <c r="E40" s="13">
        <v>50000</v>
      </c>
      <c r="F40" s="13">
        <v>50000</v>
      </c>
    </row>
    <row r="41" spans="1:6" ht="24.95" customHeight="1" thickBot="1" x14ac:dyDescent="0.25">
      <c r="A41" s="20" t="s">
        <v>60</v>
      </c>
      <c r="B41" s="28">
        <v>11</v>
      </c>
      <c r="C41" s="12" t="s">
        <v>61</v>
      </c>
      <c r="D41" s="13">
        <v>40000</v>
      </c>
      <c r="E41" s="13">
        <v>40000</v>
      </c>
      <c r="F41" s="13">
        <v>40000</v>
      </c>
    </row>
    <row r="42" spans="1:6" ht="24.95" customHeight="1" thickBot="1" x14ac:dyDescent="0.25">
      <c r="A42" s="20" t="s">
        <v>62</v>
      </c>
      <c r="B42" s="28">
        <v>11</v>
      </c>
      <c r="C42" s="12" t="s">
        <v>63</v>
      </c>
      <c r="D42" s="13">
        <v>10000</v>
      </c>
      <c r="E42" s="13">
        <v>10000</v>
      </c>
      <c r="F42" s="13">
        <v>10000</v>
      </c>
    </row>
    <row r="43" spans="1:6" ht="24.95" customHeight="1" thickBot="1" x14ac:dyDescent="0.25">
      <c r="A43" s="20" t="s">
        <v>64</v>
      </c>
      <c r="B43" s="28">
        <v>11</v>
      </c>
      <c r="C43" s="12" t="s">
        <v>65</v>
      </c>
      <c r="D43" s="13">
        <v>6700</v>
      </c>
      <c r="E43" s="13">
        <v>6700</v>
      </c>
      <c r="F43" s="13">
        <v>6700</v>
      </c>
    </row>
    <row r="44" spans="1:6" ht="24.95" customHeight="1" thickBot="1" x14ac:dyDescent="0.25">
      <c r="A44" s="20" t="s">
        <v>66</v>
      </c>
      <c r="B44" s="28">
        <v>11</v>
      </c>
      <c r="C44" s="12" t="s">
        <v>67</v>
      </c>
      <c r="D44" s="13">
        <v>320000</v>
      </c>
      <c r="E44" s="13">
        <v>310000</v>
      </c>
      <c r="F44" s="13">
        <v>310000</v>
      </c>
    </row>
    <row r="45" spans="1:6" ht="24.95" customHeight="1" thickBot="1" x14ac:dyDescent="0.25">
      <c r="A45" s="20" t="s">
        <v>68</v>
      </c>
      <c r="B45" s="28">
        <v>11</v>
      </c>
      <c r="C45" s="12" t="s">
        <v>69</v>
      </c>
      <c r="D45" s="13">
        <v>5000</v>
      </c>
      <c r="E45" s="13">
        <v>5000</v>
      </c>
      <c r="F45" s="13">
        <v>5000</v>
      </c>
    </row>
    <row r="46" spans="1:6" ht="24.95" customHeight="1" thickBot="1" x14ac:dyDescent="0.25">
      <c r="A46" s="20" t="s">
        <v>70</v>
      </c>
      <c r="B46" s="28">
        <v>11</v>
      </c>
      <c r="C46" s="12" t="s">
        <v>71</v>
      </c>
      <c r="D46" s="13">
        <v>65000</v>
      </c>
      <c r="E46" s="13">
        <v>65000</v>
      </c>
      <c r="F46" s="13">
        <v>65000</v>
      </c>
    </row>
    <row r="47" spans="1:6" ht="24.95" customHeight="1" thickBot="1" x14ac:dyDescent="0.25">
      <c r="A47" s="20" t="s">
        <v>72</v>
      </c>
      <c r="B47" s="28">
        <v>11</v>
      </c>
      <c r="C47" s="12" t="s">
        <v>73</v>
      </c>
      <c r="D47" s="13">
        <v>100000</v>
      </c>
      <c r="E47" s="13">
        <v>90000</v>
      </c>
      <c r="F47" s="13">
        <v>90000</v>
      </c>
    </row>
    <row r="48" spans="1:6" ht="24.95" customHeight="1" thickBot="1" x14ac:dyDescent="0.25">
      <c r="A48" s="20" t="s">
        <v>74</v>
      </c>
      <c r="B48" s="28">
        <v>11</v>
      </c>
      <c r="C48" s="12" t="s">
        <v>75</v>
      </c>
      <c r="D48" s="13">
        <v>85000</v>
      </c>
      <c r="E48" s="13">
        <v>80000</v>
      </c>
      <c r="F48" s="13">
        <v>80000</v>
      </c>
    </row>
    <row r="49" spans="1:6" ht="24.95" customHeight="1" thickBot="1" x14ac:dyDescent="0.25">
      <c r="A49" s="20" t="s">
        <v>76</v>
      </c>
      <c r="B49" s="26" t="s">
        <v>8</v>
      </c>
      <c r="C49" s="12" t="s">
        <v>77</v>
      </c>
      <c r="D49" s="8">
        <f>D50</f>
        <v>1500</v>
      </c>
      <c r="E49" s="8">
        <f>E50</f>
        <v>1500</v>
      </c>
      <c r="F49" s="8">
        <f>F50</f>
        <v>1500</v>
      </c>
    </row>
    <row r="50" spans="1:6" ht="24.95" customHeight="1" thickBot="1" x14ac:dyDescent="0.25">
      <c r="A50" s="20" t="s">
        <v>78</v>
      </c>
      <c r="B50" s="28">
        <v>11</v>
      </c>
      <c r="C50" s="12" t="s">
        <v>77</v>
      </c>
      <c r="D50" s="13">
        <v>1500</v>
      </c>
      <c r="E50" s="13">
        <v>1500</v>
      </c>
      <c r="F50" s="13">
        <v>1500</v>
      </c>
    </row>
    <row r="51" spans="1:6" ht="24.95" customHeight="1" thickBot="1" x14ac:dyDescent="0.25">
      <c r="A51" s="20" t="s">
        <v>79</v>
      </c>
      <c r="B51" s="26" t="s">
        <v>8</v>
      </c>
      <c r="C51" s="12" t="s">
        <v>80</v>
      </c>
      <c r="D51" s="8">
        <f>SUM(D52:D57)</f>
        <v>31900</v>
      </c>
      <c r="E51" s="8">
        <f>SUM(E52:E57)</f>
        <v>26900</v>
      </c>
      <c r="F51" s="8">
        <f>SUM(F52:F57)</f>
        <v>26900</v>
      </c>
    </row>
    <row r="52" spans="1:6" ht="24.95" customHeight="1" thickBot="1" x14ac:dyDescent="0.25">
      <c r="A52" s="20" t="s">
        <v>81</v>
      </c>
      <c r="B52" s="28">
        <v>11</v>
      </c>
      <c r="C52" s="12" t="s">
        <v>82</v>
      </c>
      <c r="D52" s="13">
        <v>1500</v>
      </c>
      <c r="E52" s="13">
        <v>1500</v>
      </c>
      <c r="F52" s="13">
        <v>1500</v>
      </c>
    </row>
    <row r="53" spans="1:6" ht="24.95" customHeight="1" thickBot="1" x14ac:dyDescent="0.25">
      <c r="A53" s="20" t="s">
        <v>83</v>
      </c>
      <c r="B53" s="28">
        <v>11</v>
      </c>
      <c r="C53" s="12" t="s">
        <v>84</v>
      </c>
      <c r="D53" s="13">
        <v>25000</v>
      </c>
      <c r="E53" s="13">
        <v>20000</v>
      </c>
      <c r="F53" s="13">
        <v>20000</v>
      </c>
    </row>
    <row r="54" spans="1:6" ht="24.95" customHeight="1" thickBot="1" x14ac:dyDescent="0.25">
      <c r="A54" s="20" t="s">
        <v>85</v>
      </c>
      <c r="B54" s="28">
        <v>11</v>
      </c>
      <c r="C54" s="12" t="s">
        <v>86</v>
      </c>
      <c r="D54" s="13">
        <v>700</v>
      </c>
      <c r="E54" s="13">
        <v>700</v>
      </c>
      <c r="F54" s="13">
        <v>700</v>
      </c>
    </row>
    <row r="55" spans="1:6" ht="24.95" customHeight="1" thickBot="1" x14ac:dyDescent="0.25">
      <c r="A55" s="20" t="s">
        <v>87</v>
      </c>
      <c r="B55" s="28">
        <v>11</v>
      </c>
      <c r="C55" s="12" t="s">
        <v>88</v>
      </c>
      <c r="D55" s="13">
        <v>3000</v>
      </c>
      <c r="E55" s="13">
        <v>3000</v>
      </c>
      <c r="F55" s="13">
        <v>3000</v>
      </c>
    </row>
    <row r="56" spans="1:6" ht="24.95" customHeight="1" thickBot="1" x14ac:dyDescent="0.25">
      <c r="A56" s="20" t="s">
        <v>89</v>
      </c>
      <c r="B56" s="28">
        <v>11</v>
      </c>
      <c r="C56" s="12" t="s">
        <v>90</v>
      </c>
      <c r="D56" s="13">
        <v>200</v>
      </c>
      <c r="E56" s="13">
        <v>200</v>
      </c>
      <c r="F56" s="13">
        <v>200</v>
      </c>
    </row>
    <row r="57" spans="1:6" ht="24.95" customHeight="1" thickBot="1" x14ac:dyDescent="0.25">
      <c r="A57" s="20" t="s">
        <v>91</v>
      </c>
      <c r="B57" s="28">
        <v>11</v>
      </c>
      <c r="C57" s="12" t="s">
        <v>80</v>
      </c>
      <c r="D57" s="13">
        <v>1500</v>
      </c>
      <c r="E57" s="13">
        <v>1500</v>
      </c>
      <c r="F57" s="13">
        <v>1500</v>
      </c>
    </row>
    <row r="58" spans="1:6" ht="24.95" customHeight="1" thickBot="1" x14ac:dyDescent="0.25">
      <c r="A58" s="20" t="s">
        <v>92</v>
      </c>
      <c r="B58" s="26" t="s">
        <v>8</v>
      </c>
      <c r="C58" s="12" t="s">
        <v>93</v>
      </c>
      <c r="D58" s="8">
        <f>D59</f>
        <v>2200</v>
      </c>
      <c r="E58" s="8">
        <f>E59</f>
        <v>2200</v>
      </c>
      <c r="F58" s="8">
        <f>F59</f>
        <v>2200</v>
      </c>
    </row>
    <row r="59" spans="1:6" ht="24.95" customHeight="1" thickBot="1" x14ac:dyDescent="0.25">
      <c r="A59" s="20" t="s">
        <v>94</v>
      </c>
      <c r="B59" s="26" t="s">
        <v>8</v>
      </c>
      <c r="C59" s="12" t="s">
        <v>95</v>
      </c>
      <c r="D59" s="8">
        <f>SUM(D60:D61)</f>
        <v>2200</v>
      </c>
      <c r="E59" s="8">
        <f>SUM(E60:E61)</f>
        <v>2200</v>
      </c>
      <c r="F59" s="8">
        <f>SUM(F60:F61)</f>
        <v>2200</v>
      </c>
    </row>
    <row r="60" spans="1:6" ht="24.95" customHeight="1" thickBot="1" x14ac:dyDescent="0.25">
      <c r="A60" s="20" t="s">
        <v>96</v>
      </c>
      <c r="B60" s="28">
        <v>11</v>
      </c>
      <c r="C60" s="12" t="s">
        <v>97</v>
      </c>
      <c r="D60" s="13">
        <v>2000</v>
      </c>
      <c r="E60" s="13">
        <v>2000</v>
      </c>
      <c r="F60" s="13">
        <v>2000</v>
      </c>
    </row>
    <row r="61" spans="1:6" ht="24.95" customHeight="1" thickBot="1" x14ac:dyDescent="0.25">
      <c r="A61" s="20" t="s">
        <v>98</v>
      </c>
      <c r="B61" s="28">
        <v>11</v>
      </c>
      <c r="C61" s="12" t="s">
        <v>99</v>
      </c>
      <c r="D61" s="13">
        <v>200</v>
      </c>
      <c r="E61" s="13">
        <v>200</v>
      </c>
      <c r="F61" s="13">
        <v>200</v>
      </c>
    </row>
    <row r="62" spans="1:6" ht="24.95" customHeight="1" thickBot="1" x14ac:dyDescent="0.25">
      <c r="A62" s="20" t="s">
        <v>100</v>
      </c>
      <c r="B62" s="26" t="s">
        <v>8</v>
      </c>
      <c r="C62" s="12" t="s">
        <v>101</v>
      </c>
      <c r="D62" s="8">
        <f t="shared" ref="D62:F63" si="2">D63</f>
        <v>10000</v>
      </c>
      <c r="E62" s="8">
        <f t="shared" si="2"/>
        <v>10000</v>
      </c>
      <c r="F62" s="8">
        <f t="shared" si="2"/>
        <v>10000</v>
      </c>
    </row>
    <row r="63" spans="1:6" ht="24.95" customHeight="1" thickBot="1" x14ac:dyDescent="0.25">
      <c r="A63" s="20" t="s">
        <v>102</v>
      </c>
      <c r="B63" s="26" t="s">
        <v>8</v>
      </c>
      <c r="C63" s="12" t="s">
        <v>103</v>
      </c>
      <c r="D63" s="8">
        <f t="shared" si="2"/>
        <v>10000</v>
      </c>
      <c r="E63" s="8">
        <f t="shared" si="2"/>
        <v>10000</v>
      </c>
      <c r="F63" s="8">
        <f t="shared" si="2"/>
        <v>10000</v>
      </c>
    </row>
    <row r="64" spans="1:6" ht="24.95" customHeight="1" thickBot="1" x14ac:dyDescent="0.25">
      <c r="A64" s="20" t="s">
        <v>104</v>
      </c>
      <c r="B64" s="26" t="s">
        <v>8</v>
      </c>
      <c r="C64" s="12" t="s">
        <v>105</v>
      </c>
      <c r="D64" s="13">
        <v>10000</v>
      </c>
      <c r="E64" s="13">
        <v>10000</v>
      </c>
      <c r="F64" s="13">
        <v>10000</v>
      </c>
    </row>
    <row r="65" spans="1:6" ht="24.95" customHeight="1" thickBot="1" x14ac:dyDescent="0.25">
      <c r="A65" s="42">
        <v>38</v>
      </c>
      <c r="B65" s="43">
        <v>11</v>
      </c>
      <c r="C65" s="12" t="s">
        <v>131</v>
      </c>
      <c r="D65" s="45">
        <f t="shared" ref="D65:F66" si="3">D66</f>
        <v>3000</v>
      </c>
      <c r="E65" s="45">
        <f t="shared" si="3"/>
        <v>3000</v>
      </c>
      <c r="F65" s="45">
        <f t="shared" si="3"/>
        <v>3000</v>
      </c>
    </row>
    <row r="66" spans="1:6" ht="24.95" customHeight="1" thickBot="1" x14ac:dyDescent="0.25">
      <c r="A66" s="42">
        <v>383</v>
      </c>
      <c r="B66" s="43">
        <v>11</v>
      </c>
      <c r="C66" s="12" t="s">
        <v>189</v>
      </c>
      <c r="D66" s="45">
        <f t="shared" si="3"/>
        <v>3000</v>
      </c>
      <c r="E66" s="45">
        <f t="shared" si="3"/>
        <v>3000</v>
      </c>
      <c r="F66" s="45">
        <f t="shared" si="3"/>
        <v>3000</v>
      </c>
    </row>
    <row r="67" spans="1:6" ht="24.95" customHeight="1" thickBot="1" x14ac:dyDescent="0.25">
      <c r="A67" s="42">
        <v>3831</v>
      </c>
      <c r="B67" s="43">
        <v>11</v>
      </c>
      <c r="C67" s="12" t="s">
        <v>190</v>
      </c>
      <c r="D67" s="13">
        <v>3000</v>
      </c>
      <c r="E67" s="13">
        <v>3000</v>
      </c>
      <c r="F67" s="13">
        <v>3000</v>
      </c>
    </row>
    <row r="68" spans="1:6" ht="24.95" customHeight="1" thickBot="1" x14ac:dyDescent="0.25">
      <c r="A68" s="20" t="s">
        <v>106</v>
      </c>
      <c r="B68" s="26" t="s">
        <v>8</v>
      </c>
      <c r="C68" s="12" t="s">
        <v>107</v>
      </c>
      <c r="D68" s="8">
        <f>D69</f>
        <v>29000</v>
      </c>
      <c r="E68" s="8">
        <f>E69</f>
        <v>29000</v>
      </c>
      <c r="F68" s="8">
        <f>F69</f>
        <v>29000</v>
      </c>
    </row>
    <row r="69" spans="1:6" ht="24.95" customHeight="1" thickBot="1" x14ac:dyDescent="0.25">
      <c r="A69" s="20" t="s">
        <v>108</v>
      </c>
      <c r="B69" s="28">
        <v>11</v>
      </c>
      <c r="C69" s="12" t="s">
        <v>109</v>
      </c>
      <c r="D69" s="8">
        <f>SUM(D70:D73)</f>
        <v>29000</v>
      </c>
      <c r="E69" s="8">
        <f>SUM(E70:E73)</f>
        <v>29000</v>
      </c>
      <c r="F69" s="8">
        <f>SUM(F70:F73)</f>
        <v>29000</v>
      </c>
    </row>
    <row r="70" spans="1:6" ht="24.95" customHeight="1" thickBot="1" x14ac:dyDescent="0.25">
      <c r="A70" s="20" t="s">
        <v>110</v>
      </c>
      <c r="B70" s="28">
        <v>11</v>
      </c>
      <c r="C70" s="12" t="s">
        <v>111</v>
      </c>
      <c r="D70" s="13">
        <v>15000</v>
      </c>
      <c r="E70" s="13">
        <v>15000</v>
      </c>
      <c r="F70" s="13">
        <v>15000</v>
      </c>
    </row>
    <row r="71" spans="1:6" ht="24.95" customHeight="1" thickBot="1" x14ac:dyDescent="0.25">
      <c r="A71" s="20" t="s">
        <v>112</v>
      </c>
      <c r="B71" s="26" t="s">
        <v>8</v>
      </c>
      <c r="C71" s="12" t="s">
        <v>113</v>
      </c>
      <c r="D71" s="13">
        <v>5500</v>
      </c>
      <c r="E71" s="13">
        <v>5500</v>
      </c>
      <c r="F71" s="13">
        <v>5500</v>
      </c>
    </row>
    <row r="72" spans="1:6" ht="24.95" customHeight="1" thickBot="1" x14ac:dyDescent="0.25">
      <c r="A72" s="20" t="s">
        <v>114</v>
      </c>
      <c r="B72" s="26" t="s">
        <v>8</v>
      </c>
      <c r="C72" s="12" t="s">
        <v>115</v>
      </c>
      <c r="D72" s="13">
        <v>7000</v>
      </c>
      <c r="E72" s="13">
        <v>7000</v>
      </c>
      <c r="F72" s="13">
        <v>7000</v>
      </c>
    </row>
    <row r="73" spans="1:6" ht="24.95" customHeight="1" thickBot="1" x14ac:dyDescent="0.25">
      <c r="A73" s="20" t="s">
        <v>116</v>
      </c>
      <c r="B73" s="26" t="s">
        <v>8</v>
      </c>
      <c r="C73" s="12" t="s">
        <v>117</v>
      </c>
      <c r="D73" s="13">
        <v>1500</v>
      </c>
      <c r="E73" s="13">
        <v>1500</v>
      </c>
      <c r="F73" s="13">
        <v>1500</v>
      </c>
    </row>
    <row r="74" spans="1:6" ht="24.95" customHeight="1" thickBot="1" x14ac:dyDescent="0.25">
      <c r="A74" s="19" t="s">
        <v>118</v>
      </c>
      <c r="B74" s="25" t="s">
        <v>182</v>
      </c>
      <c r="C74" s="10" t="s">
        <v>119</v>
      </c>
      <c r="D74" s="11">
        <f>SUM(D76+D79+D84+D88)</f>
        <v>3300000</v>
      </c>
      <c r="E74" s="11">
        <f>SUM(E76+E79+E84+E88)</f>
        <v>3300000</v>
      </c>
      <c r="F74" s="11">
        <f>SUM(F76+F79+F84+F88)</f>
        <v>3300000</v>
      </c>
    </row>
    <row r="75" spans="1:6" ht="24.95" hidden="1" customHeight="1" thickBot="1" x14ac:dyDescent="0.25">
      <c r="A75" s="20" t="s">
        <v>8</v>
      </c>
      <c r="B75" s="26"/>
      <c r="C75" s="12" t="s">
        <v>9</v>
      </c>
      <c r="D75" s="8">
        <v>776427</v>
      </c>
      <c r="E75" s="8">
        <v>802973</v>
      </c>
      <c r="F75" s="8">
        <v>802973</v>
      </c>
    </row>
    <row r="76" spans="1:6" ht="24.95" customHeight="1" thickBot="1" x14ac:dyDescent="0.25">
      <c r="A76" s="20" t="s">
        <v>10</v>
      </c>
      <c r="B76" s="26" t="s">
        <v>8</v>
      </c>
      <c r="C76" s="12" t="s">
        <v>11</v>
      </c>
      <c r="D76" s="8">
        <f t="shared" ref="D76:F77" si="4">D77</f>
        <v>1000</v>
      </c>
      <c r="E76" s="8">
        <f t="shared" si="4"/>
        <v>1000</v>
      </c>
      <c r="F76" s="8">
        <f t="shared" si="4"/>
        <v>1000</v>
      </c>
    </row>
    <row r="77" spans="1:6" ht="24.95" customHeight="1" thickBot="1" x14ac:dyDescent="0.25">
      <c r="A77" s="20" t="s">
        <v>12</v>
      </c>
      <c r="B77" s="26" t="s">
        <v>8</v>
      </c>
      <c r="C77" s="12" t="s">
        <v>13</v>
      </c>
      <c r="D77" s="8">
        <f t="shared" si="4"/>
        <v>1000</v>
      </c>
      <c r="E77" s="8">
        <f t="shared" si="4"/>
        <v>1000</v>
      </c>
      <c r="F77" s="8">
        <f t="shared" si="4"/>
        <v>1000</v>
      </c>
    </row>
    <row r="78" spans="1:6" ht="24.95" customHeight="1" thickBot="1" x14ac:dyDescent="0.25">
      <c r="A78" s="20" t="s">
        <v>14</v>
      </c>
      <c r="B78" s="28">
        <v>11</v>
      </c>
      <c r="C78" s="12" t="s">
        <v>13</v>
      </c>
      <c r="D78" s="13">
        <v>1000</v>
      </c>
      <c r="E78" s="13">
        <v>1000</v>
      </c>
      <c r="F78" s="13">
        <v>1000</v>
      </c>
    </row>
    <row r="79" spans="1:6" ht="24.95" customHeight="1" thickBot="1" x14ac:dyDescent="0.25">
      <c r="A79" s="20" t="s">
        <v>120</v>
      </c>
      <c r="B79" s="26" t="s">
        <v>8</v>
      </c>
      <c r="C79" s="12" t="s">
        <v>121</v>
      </c>
      <c r="D79" s="8">
        <f t="shared" ref="D79:F80" si="5">D80</f>
        <v>10000</v>
      </c>
      <c r="E79" s="8">
        <f t="shared" si="5"/>
        <v>10000</v>
      </c>
      <c r="F79" s="8">
        <f t="shared" si="5"/>
        <v>10000</v>
      </c>
    </row>
    <row r="80" spans="1:6" ht="24.95" customHeight="1" thickBot="1" x14ac:dyDescent="0.25">
      <c r="A80" s="20" t="s">
        <v>122</v>
      </c>
      <c r="B80" s="26" t="s">
        <v>8</v>
      </c>
      <c r="C80" s="12" t="s">
        <v>123</v>
      </c>
      <c r="D80" s="8">
        <f t="shared" si="5"/>
        <v>10000</v>
      </c>
      <c r="E80" s="8">
        <f t="shared" si="5"/>
        <v>10000</v>
      </c>
      <c r="F80" s="8">
        <f t="shared" si="5"/>
        <v>10000</v>
      </c>
    </row>
    <row r="81" spans="1:6" ht="24.95" customHeight="1" thickBot="1" x14ac:dyDescent="0.25">
      <c r="A81" s="20" t="s">
        <v>124</v>
      </c>
      <c r="B81" s="28">
        <v>11</v>
      </c>
      <c r="C81" s="12" t="s">
        <v>125</v>
      </c>
      <c r="D81" s="13">
        <v>10000</v>
      </c>
      <c r="E81" s="13">
        <v>10000</v>
      </c>
      <c r="F81" s="13">
        <v>10000</v>
      </c>
    </row>
    <row r="82" spans="1:6" ht="24.95" customHeight="1" thickBot="1" x14ac:dyDescent="0.25">
      <c r="A82" s="20" t="s">
        <v>126</v>
      </c>
      <c r="B82" s="26" t="s">
        <v>8</v>
      </c>
      <c r="C82" s="12" t="s">
        <v>127</v>
      </c>
      <c r="D82" s="8">
        <f>D83</f>
        <v>0</v>
      </c>
      <c r="E82" s="8">
        <f>E83</f>
        <v>0</v>
      </c>
      <c r="F82" s="8">
        <f>F83</f>
        <v>0</v>
      </c>
    </row>
    <row r="83" spans="1:6" ht="24.95" customHeight="1" thickBot="1" x14ac:dyDescent="0.25">
      <c r="A83" s="20" t="s">
        <v>128</v>
      </c>
      <c r="B83" s="28">
        <v>11</v>
      </c>
      <c r="C83" s="12" t="s">
        <v>129</v>
      </c>
      <c r="D83" s="13">
        <v>0</v>
      </c>
      <c r="E83" s="13">
        <v>0</v>
      </c>
      <c r="F83" s="13">
        <v>0</v>
      </c>
    </row>
    <row r="84" spans="1:6" ht="24.95" customHeight="1" thickBot="1" x14ac:dyDescent="0.25">
      <c r="A84" s="20" t="s">
        <v>130</v>
      </c>
      <c r="B84" s="26" t="s">
        <v>8</v>
      </c>
      <c r="C84" s="12" t="s">
        <v>131</v>
      </c>
      <c r="D84" s="8">
        <f t="shared" ref="D84:F85" si="6">D85</f>
        <v>1989000</v>
      </c>
      <c r="E84" s="8">
        <f t="shared" si="6"/>
        <v>2649000</v>
      </c>
      <c r="F84" s="8">
        <f t="shared" si="6"/>
        <v>2649000</v>
      </c>
    </row>
    <row r="85" spans="1:6" ht="24.95" customHeight="1" thickBot="1" x14ac:dyDescent="0.25">
      <c r="A85" s="20" t="s">
        <v>132</v>
      </c>
      <c r="B85" s="26" t="s">
        <v>8</v>
      </c>
      <c r="C85" s="12" t="s">
        <v>133</v>
      </c>
      <c r="D85" s="8">
        <f t="shared" si="6"/>
        <v>1989000</v>
      </c>
      <c r="E85" s="8">
        <f t="shared" si="6"/>
        <v>2649000</v>
      </c>
      <c r="F85" s="8">
        <f t="shared" si="6"/>
        <v>2649000</v>
      </c>
    </row>
    <row r="86" spans="1:6" ht="24.95" customHeight="1" thickBot="1" x14ac:dyDescent="0.25">
      <c r="A86" s="20" t="s">
        <v>134</v>
      </c>
      <c r="B86" s="28">
        <v>11</v>
      </c>
      <c r="C86" s="12" t="s">
        <v>135</v>
      </c>
      <c r="D86" s="13">
        <v>1989000</v>
      </c>
      <c r="E86" s="13">
        <v>2649000</v>
      </c>
      <c r="F86" s="13">
        <v>2649000</v>
      </c>
    </row>
    <row r="87" spans="1:6" ht="24.95" hidden="1" customHeight="1" thickBot="1" x14ac:dyDescent="0.25">
      <c r="A87" s="20" t="s">
        <v>136</v>
      </c>
      <c r="B87" s="26" t="s">
        <v>136</v>
      </c>
      <c r="C87" s="12" t="s">
        <v>137</v>
      </c>
      <c r="D87" s="8">
        <v>464530</v>
      </c>
      <c r="E87" s="8">
        <v>464530</v>
      </c>
      <c r="F87" s="8">
        <v>464530</v>
      </c>
    </row>
    <row r="88" spans="1:6" ht="24.95" customHeight="1" thickBot="1" x14ac:dyDescent="0.25">
      <c r="A88" s="20" t="s">
        <v>130</v>
      </c>
      <c r="B88" s="26" t="s">
        <v>136</v>
      </c>
      <c r="C88" s="12" t="s">
        <v>131</v>
      </c>
      <c r="D88" s="8">
        <f>D89</f>
        <v>1300000</v>
      </c>
      <c r="E88" s="8">
        <f>E89</f>
        <v>640000</v>
      </c>
      <c r="F88" s="8">
        <f>F89</f>
        <v>640000</v>
      </c>
    </row>
    <row r="89" spans="1:6" ht="24.95" customHeight="1" thickBot="1" x14ac:dyDescent="0.25">
      <c r="A89" s="20" t="s">
        <v>132</v>
      </c>
      <c r="B89" s="26" t="s">
        <v>136</v>
      </c>
      <c r="C89" s="12" t="s">
        <v>133</v>
      </c>
      <c r="D89" s="8">
        <f>SUM(D90:D91)</f>
        <v>1300000</v>
      </c>
      <c r="E89" s="8">
        <f>SUM(E90:E91)</f>
        <v>640000</v>
      </c>
      <c r="F89" s="8">
        <f>SUM(F90:F91)</f>
        <v>640000</v>
      </c>
    </row>
    <row r="90" spans="1:6" ht="24.95" customHeight="1" thickBot="1" x14ac:dyDescent="0.25">
      <c r="A90" s="20" t="s">
        <v>134</v>
      </c>
      <c r="B90" s="28">
        <v>41</v>
      </c>
      <c r="C90" s="12" t="s">
        <v>135</v>
      </c>
      <c r="D90" s="13">
        <v>1300000</v>
      </c>
      <c r="E90" s="13">
        <v>640000</v>
      </c>
      <c r="F90" s="13">
        <v>640000</v>
      </c>
    </row>
    <row r="91" spans="1:6" ht="24.95" customHeight="1" thickBot="1" x14ac:dyDescent="0.25">
      <c r="A91" s="20" t="s">
        <v>138</v>
      </c>
      <c r="B91" s="28">
        <v>41</v>
      </c>
      <c r="C91" s="12" t="s">
        <v>139</v>
      </c>
      <c r="D91" s="13">
        <v>0</v>
      </c>
      <c r="E91" s="13">
        <v>0</v>
      </c>
      <c r="F91" s="13">
        <v>0</v>
      </c>
    </row>
    <row r="92" spans="1:6" ht="45.75" customHeight="1" thickBot="1" x14ac:dyDescent="0.25">
      <c r="A92" s="19" t="s">
        <v>140</v>
      </c>
      <c r="B92" s="25" t="s">
        <v>8</v>
      </c>
      <c r="C92" s="10" t="s">
        <v>141</v>
      </c>
      <c r="D92" s="11">
        <f>D94</f>
        <v>3500000</v>
      </c>
      <c r="E92" s="11">
        <f>E94</f>
        <v>4375000</v>
      </c>
      <c r="F92" s="11">
        <f>F94</f>
        <v>4375000</v>
      </c>
    </row>
    <row r="93" spans="1:6" ht="24.95" hidden="1" customHeight="1" thickBot="1" x14ac:dyDescent="0.25">
      <c r="A93" s="20" t="s">
        <v>8</v>
      </c>
      <c r="B93" s="26" t="s">
        <v>8</v>
      </c>
      <c r="C93" s="12" t="s">
        <v>9</v>
      </c>
      <c r="D93" s="8">
        <v>1725397</v>
      </c>
      <c r="E93" s="8">
        <v>1725397</v>
      </c>
      <c r="F93" s="8">
        <v>1725397</v>
      </c>
    </row>
    <row r="94" spans="1:6" ht="24.95" customHeight="1" thickBot="1" x14ac:dyDescent="0.25">
      <c r="A94" s="20" t="s">
        <v>100</v>
      </c>
      <c r="B94" s="26" t="s">
        <v>8</v>
      </c>
      <c r="C94" s="12" t="s">
        <v>101</v>
      </c>
      <c r="D94" s="8">
        <f t="shared" ref="D94:F95" si="7">D95</f>
        <v>3500000</v>
      </c>
      <c r="E94" s="8">
        <f t="shared" si="7"/>
        <v>4375000</v>
      </c>
      <c r="F94" s="8">
        <f t="shared" si="7"/>
        <v>4375000</v>
      </c>
    </row>
    <row r="95" spans="1:6" ht="24.95" customHeight="1" thickBot="1" x14ac:dyDescent="0.25">
      <c r="A95" s="20" t="s">
        <v>102</v>
      </c>
      <c r="B95" s="26" t="s">
        <v>8</v>
      </c>
      <c r="C95" s="12" t="s">
        <v>103</v>
      </c>
      <c r="D95" s="8">
        <f t="shared" si="7"/>
        <v>3500000</v>
      </c>
      <c r="E95" s="8">
        <f t="shared" si="7"/>
        <v>4375000</v>
      </c>
      <c r="F95" s="8">
        <f t="shared" si="7"/>
        <v>4375000</v>
      </c>
    </row>
    <row r="96" spans="1:6" ht="24.95" customHeight="1" thickBot="1" x14ac:dyDescent="0.25">
      <c r="A96" s="20" t="s">
        <v>104</v>
      </c>
      <c r="B96" s="28">
        <v>11</v>
      </c>
      <c r="C96" s="12" t="s">
        <v>105</v>
      </c>
      <c r="D96" s="13">
        <v>3500000</v>
      </c>
      <c r="E96" s="13">
        <v>4375000</v>
      </c>
      <c r="F96" s="13">
        <v>4375000</v>
      </c>
    </row>
    <row r="97" spans="1:6" ht="24.95" customHeight="1" thickBot="1" x14ac:dyDescent="0.25">
      <c r="A97" s="19" t="s">
        <v>142</v>
      </c>
      <c r="B97" s="25" t="s">
        <v>8</v>
      </c>
      <c r="C97" s="10" t="s">
        <v>143</v>
      </c>
      <c r="D97" s="11">
        <f>D99</f>
        <v>2200000</v>
      </c>
      <c r="E97" s="11">
        <f>E99</f>
        <v>2375000</v>
      </c>
      <c r="F97" s="11">
        <f>F99</f>
        <v>2375000</v>
      </c>
    </row>
    <row r="98" spans="1:6" ht="24.95" hidden="1" customHeight="1" thickBot="1" x14ac:dyDescent="0.25">
      <c r="A98" s="20" t="s">
        <v>8</v>
      </c>
      <c r="B98" s="26"/>
      <c r="C98" s="12" t="s">
        <v>9</v>
      </c>
      <c r="D98" s="8">
        <v>829518</v>
      </c>
      <c r="E98" s="8">
        <v>829518</v>
      </c>
      <c r="F98" s="8">
        <v>829518</v>
      </c>
    </row>
    <row r="99" spans="1:6" ht="24.95" customHeight="1" thickBot="1" x14ac:dyDescent="0.25">
      <c r="A99" s="20" t="s">
        <v>130</v>
      </c>
      <c r="B99" s="26" t="s">
        <v>8</v>
      </c>
      <c r="C99" s="12" t="s">
        <v>131</v>
      </c>
      <c r="D99" s="8">
        <f t="shared" ref="D99:F100" si="8">D100</f>
        <v>2200000</v>
      </c>
      <c r="E99" s="8">
        <f t="shared" si="8"/>
        <v>2375000</v>
      </c>
      <c r="F99" s="8">
        <f t="shared" si="8"/>
        <v>2375000</v>
      </c>
    </row>
    <row r="100" spans="1:6" ht="24.95" customHeight="1" thickBot="1" x14ac:dyDescent="0.25">
      <c r="A100" s="20" t="s">
        <v>132</v>
      </c>
      <c r="B100" s="26" t="s">
        <v>8</v>
      </c>
      <c r="C100" s="12" t="s">
        <v>133</v>
      </c>
      <c r="D100" s="8">
        <f t="shared" si="8"/>
        <v>2200000</v>
      </c>
      <c r="E100" s="8">
        <f t="shared" si="8"/>
        <v>2375000</v>
      </c>
      <c r="F100" s="8">
        <f t="shared" si="8"/>
        <v>2375000</v>
      </c>
    </row>
    <row r="101" spans="1:6" ht="24.95" customHeight="1" thickBot="1" x14ac:dyDescent="0.25">
      <c r="A101" s="20" t="s">
        <v>134</v>
      </c>
      <c r="B101" s="28">
        <v>11</v>
      </c>
      <c r="C101" s="12" t="s">
        <v>135</v>
      </c>
      <c r="D101" s="13">
        <v>2200000</v>
      </c>
      <c r="E101" s="13">
        <v>2375000</v>
      </c>
      <c r="F101" s="13">
        <v>2375000</v>
      </c>
    </row>
    <row r="102" spans="1:6" ht="44.25" hidden="1" customHeight="1" thickBot="1" x14ac:dyDescent="0.25">
      <c r="A102" s="19" t="s">
        <v>144</v>
      </c>
      <c r="B102" s="25" t="s">
        <v>8</v>
      </c>
      <c r="C102" s="10" t="s">
        <v>145</v>
      </c>
      <c r="D102" s="11">
        <f>D104</f>
        <v>0</v>
      </c>
      <c r="E102" s="11">
        <f>E104</f>
        <v>0</v>
      </c>
      <c r="F102" s="11">
        <f>F104</f>
        <v>0</v>
      </c>
    </row>
    <row r="103" spans="1:6" ht="10.5" hidden="1" customHeight="1" thickBot="1" x14ac:dyDescent="0.25">
      <c r="A103" s="20" t="s">
        <v>8</v>
      </c>
      <c r="B103" s="26"/>
      <c r="C103" s="12" t="s">
        <v>9</v>
      </c>
      <c r="D103" s="8">
        <v>676886</v>
      </c>
      <c r="E103" s="8">
        <v>676886</v>
      </c>
      <c r="F103" s="8">
        <v>676886</v>
      </c>
    </row>
    <row r="104" spans="1:6" ht="24.95" hidden="1" customHeight="1" thickBot="1" x14ac:dyDescent="0.25">
      <c r="A104" s="20" t="s">
        <v>130</v>
      </c>
      <c r="B104" s="26" t="s">
        <v>8</v>
      </c>
      <c r="C104" s="12" t="s">
        <v>131</v>
      </c>
      <c r="D104" s="8">
        <f t="shared" ref="D104:F105" si="9">D105</f>
        <v>0</v>
      </c>
      <c r="E104" s="8">
        <f t="shared" si="9"/>
        <v>0</v>
      </c>
      <c r="F104" s="8">
        <f t="shared" si="9"/>
        <v>0</v>
      </c>
    </row>
    <row r="105" spans="1:6" ht="24.95" hidden="1" customHeight="1" thickBot="1" x14ac:dyDescent="0.25">
      <c r="A105" s="20" t="s">
        <v>132</v>
      </c>
      <c r="B105" s="26" t="s">
        <v>8</v>
      </c>
      <c r="C105" s="12" t="s">
        <v>133</v>
      </c>
      <c r="D105" s="8">
        <f t="shared" si="9"/>
        <v>0</v>
      </c>
      <c r="E105" s="8">
        <f t="shared" si="9"/>
        <v>0</v>
      </c>
      <c r="F105" s="8">
        <f t="shared" si="9"/>
        <v>0</v>
      </c>
    </row>
    <row r="106" spans="1:6" ht="24.95" hidden="1" customHeight="1" thickBot="1" x14ac:dyDescent="0.25">
      <c r="A106" s="20" t="s">
        <v>134</v>
      </c>
      <c r="B106" s="28">
        <v>11</v>
      </c>
      <c r="C106" s="12" t="s">
        <v>135</v>
      </c>
      <c r="D106" s="13">
        <v>0</v>
      </c>
      <c r="E106" s="13">
        <v>0</v>
      </c>
      <c r="F106" s="13">
        <v>0</v>
      </c>
    </row>
    <row r="107" spans="1:6" ht="56.25" customHeight="1" thickBot="1" x14ac:dyDescent="0.25">
      <c r="A107" s="19" t="s">
        <v>146</v>
      </c>
      <c r="B107" s="25" t="s">
        <v>182</v>
      </c>
      <c r="C107" s="10" t="s">
        <v>147</v>
      </c>
      <c r="D107" s="11">
        <f>D109+D113</f>
        <v>9500000</v>
      </c>
      <c r="E107" s="11">
        <f>E109+E113</f>
        <v>10000000</v>
      </c>
      <c r="F107" s="11">
        <f>F109+F113</f>
        <v>10000000</v>
      </c>
    </row>
    <row r="108" spans="1:6" ht="24.95" hidden="1" customHeight="1" thickBot="1" x14ac:dyDescent="0.25">
      <c r="A108" s="20" t="s">
        <v>8</v>
      </c>
      <c r="B108" s="26"/>
      <c r="C108" s="12" t="s">
        <v>9</v>
      </c>
      <c r="D108" s="8">
        <v>4535470</v>
      </c>
      <c r="E108" s="8">
        <v>4535470</v>
      </c>
      <c r="F108" s="8">
        <v>4535470</v>
      </c>
    </row>
    <row r="109" spans="1:6" ht="24.95" customHeight="1" thickBot="1" x14ac:dyDescent="0.25">
      <c r="A109" s="20" t="s">
        <v>130</v>
      </c>
      <c r="B109" s="26" t="s">
        <v>8</v>
      </c>
      <c r="C109" s="12" t="s">
        <v>131</v>
      </c>
      <c r="D109" s="8">
        <f t="shared" ref="D109:F110" si="10">D110</f>
        <v>8850000</v>
      </c>
      <c r="E109" s="8">
        <f t="shared" si="10"/>
        <v>9350000</v>
      </c>
      <c r="F109" s="8">
        <f t="shared" si="10"/>
        <v>9350000</v>
      </c>
    </row>
    <row r="110" spans="1:6" ht="24.95" customHeight="1" thickBot="1" x14ac:dyDescent="0.25">
      <c r="A110" s="20" t="s">
        <v>132</v>
      </c>
      <c r="B110" s="26" t="s">
        <v>8</v>
      </c>
      <c r="C110" s="12" t="s">
        <v>133</v>
      </c>
      <c r="D110" s="8">
        <f t="shared" si="10"/>
        <v>8850000</v>
      </c>
      <c r="E110" s="8">
        <f t="shared" si="10"/>
        <v>9350000</v>
      </c>
      <c r="F110" s="8">
        <f t="shared" si="10"/>
        <v>9350000</v>
      </c>
    </row>
    <row r="111" spans="1:6" ht="24.95" customHeight="1" thickBot="1" x14ac:dyDescent="0.25">
      <c r="A111" s="20" t="s">
        <v>134</v>
      </c>
      <c r="B111" s="28">
        <v>11</v>
      </c>
      <c r="C111" s="12" t="s">
        <v>135</v>
      </c>
      <c r="D111" s="13">
        <v>8850000</v>
      </c>
      <c r="E111" s="13">
        <v>9350000</v>
      </c>
      <c r="F111" s="13">
        <v>9350000</v>
      </c>
    </row>
    <row r="112" spans="1:6" ht="24.95" hidden="1" customHeight="1" thickBot="1" x14ac:dyDescent="0.25">
      <c r="A112" s="20" t="s">
        <v>136</v>
      </c>
      <c r="B112" s="26" t="s">
        <v>136</v>
      </c>
      <c r="C112" s="12" t="s">
        <v>137</v>
      </c>
      <c r="D112" s="8">
        <v>464530</v>
      </c>
      <c r="E112" s="8">
        <v>464530</v>
      </c>
      <c r="F112" s="8">
        <v>464530</v>
      </c>
    </row>
    <row r="113" spans="1:6" ht="24.95" customHeight="1" thickBot="1" x14ac:dyDescent="0.25">
      <c r="A113" s="20" t="s">
        <v>130</v>
      </c>
      <c r="B113" s="26" t="s">
        <v>136</v>
      </c>
      <c r="C113" s="12" t="s">
        <v>131</v>
      </c>
      <c r="D113" s="8">
        <f t="shared" ref="D113:F114" si="11">D114</f>
        <v>650000</v>
      </c>
      <c r="E113" s="8">
        <f t="shared" si="11"/>
        <v>650000</v>
      </c>
      <c r="F113" s="8">
        <f t="shared" si="11"/>
        <v>650000</v>
      </c>
    </row>
    <row r="114" spans="1:6" ht="24.95" customHeight="1" thickBot="1" x14ac:dyDescent="0.25">
      <c r="A114" s="20" t="s">
        <v>132</v>
      </c>
      <c r="B114" s="26" t="s">
        <v>136</v>
      </c>
      <c r="C114" s="12" t="s">
        <v>133</v>
      </c>
      <c r="D114" s="8">
        <f t="shared" si="11"/>
        <v>650000</v>
      </c>
      <c r="E114" s="8">
        <f t="shared" si="11"/>
        <v>650000</v>
      </c>
      <c r="F114" s="8">
        <f t="shared" si="11"/>
        <v>650000</v>
      </c>
    </row>
    <row r="115" spans="1:6" ht="24.95" customHeight="1" thickBot="1" x14ac:dyDescent="0.25">
      <c r="A115" s="20" t="s">
        <v>134</v>
      </c>
      <c r="B115" s="28">
        <v>41</v>
      </c>
      <c r="C115" s="12" t="s">
        <v>135</v>
      </c>
      <c r="D115" s="13">
        <v>650000</v>
      </c>
      <c r="E115" s="13">
        <v>650000</v>
      </c>
      <c r="F115" s="13">
        <v>650000</v>
      </c>
    </row>
    <row r="116" spans="1:6" ht="24.95" customHeight="1" thickBot="1" x14ac:dyDescent="0.25">
      <c r="A116" s="19" t="s">
        <v>148</v>
      </c>
      <c r="B116" s="25" t="s">
        <v>8</v>
      </c>
      <c r="C116" s="10" t="s">
        <v>149</v>
      </c>
      <c r="D116" s="11">
        <f>D118+D130</f>
        <v>630000</v>
      </c>
      <c r="E116" s="11">
        <f>E118+E130</f>
        <v>648445</v>
      </c>
      <c r="F116" s="11">
        <f>F118+F130</f>
        <v>566255</v>
      </c>
    </row>
    <row r="117" spans="1:6" ht="24.95" hidden="1" customHeight="1" thickBot="1" x14ac:dyDescent="0.25">
      <c r="A117" s="20" t="s">
        <v>8</v>
      </c>
      <c r="B117" s="26"/>
      <c r="C117" s="12" t="s">
        <v>9</v>
      </c>
      <c r="D117" s="8">
        <v>92906</v>
      </c>
      <c r="E117" s="8">
        <v>92906</v>
      </c>
      <c r="F117" s="8">
        <v>92906</v>
      </c>
    </row>
    <row r="118" spans="1:6" ht="24.95" customHeight="1" thickBot="1" x14ac:dyDescent="0.25">
      <c r="A118" s="20" t="s">
        <v>34</v>
      </c>
      <c r="B118" s="26" t="s">
        <v>8</v>
      </c>
      <c r="C118" s="12" t="s">
        <v>35</v>
      </c>
      <c r="D118" s="8">
        <f>SUM(D119+D125+D127)</f>
        <v>630000</v>
      </c>
      <c r="E118" s="8">
        <f>SUM(E119+E125+E127)</f>
        <v>648445</v>
      </c>
      <c r="F118" s="8">
        <f>SUM(F119+F125+F127)</f>
        <v>566255</v>
      </c>
    </row>
    <row r="119" spans="1:6" ht="24.95" customHeight="1" thickBot="1" x14ac:dyDescent="0.25">
      <c r="A119" s="20" t="s">
        <v>56</v>
      </c>
      <c r="B119" s="26" t="s">
        <v>8</v>
      </c>
      <c r="C119" s="12" t="s">
        <v>57</v>
      </c>
      <c r="D119" s="8">
        <f>SUM(D120:D124)</f>
        <v>460000</v>
      </c>
      <c r="E119" s="8">
        <f>SUM(E120:E124)</f>
        <v>493445</v>
      </c>
      <c r="F119" s="8">
        <f>SUM(F120:F124)</f>
        <v>411255</v>
      </c>
    </row>
    <row r="120" spans="1:6" ht="24.95" customHeight="1" thickBot="1" x14ac:dyDescent="0.25">
      <c r="A120" s="20" t="s">
        <v>58</v>
      </c>
      <c r="B120" s="28">
        <v>11</v>
      </c>
      <c r="C120" s="12" t="s">
        <v>59</v>
      </c>
      <c r="D120" s="13">
        <v>10000</v>
      </c>
      <c r="E120" s="13">
        <v>4445</v>
      </c>
      <c r="F120" s="13">
        <v>2255</v>
      </c>
    </row>
    <row r="121" spans="1:6" ht="24.95" customHeight="1" thickBot="1" x14ac:dyDescent="0.25">
      <c r="A121" s="20" t="s">
        <v>62</v>
      </c>
      <c r="B121" s="28">
        <v>11</v>
      </c>
      <c r="C121" s="12" t="s">
        <v>63</v>
      </c>
      <c r="D121" s="13">
        <v>10000</v>
      </c>
      <c r="E121" s="13">
        <v>6000</v>
      </c>
      <c r="F121" s="13">
        <v>6000</v>
      </c>
    </row>
    <row r="122" spans="1:6" ht="24.95" customHeight="1" thickBot="1" x14ac:dyDescent="0.25">
      <c r="A122" s="20" t="s">
        <v>66</v>
      </c>
      <c r="B122" s="28">
        <v>11</v>
      </c>
      <c r="C122" s="12" t="s">
        <v>67</v>
      </c>
      <c r="D122" s="13">
        <v>0</v>
      </c>
      <c r="E122" s="13">
        <v>0</v>
      </c>
      <c r="F122" s="13">
        <v>0</v>
      </c>
    </row>
    <row r="123" spans="1:6" ht="24.95" customHeight="1" thickBot="1" x14ac:dyDescent="0.25">
      <c r="A123" s="20" t="s">
        <v>70</v>
      </c>
      <c r="B123" s="28">
        <v>11</v>
      </c>
      <c r="C123" s="12" t="s">
        <v>71</v>
      </c>
      <c r="D123" s="13">
        <v>10000</v>
      </c>
      <c r="E123" s="13">
        <v>3000</v>
      </c>
      <c r="F123" s="13">
        <v>3000</v>
      </c>
    </row>
    <row r="124" spans="1:6" ht="24.95" customHeight="1" thickBot="1" x14ac:dyDescent="0.25">
      <c r="A124" s="20" t="s">
        <v>74</v>
      </c>
      <c r="B124" s="28">
        <v>11</v>
      </c>
      <c r="C124" s="12" t="s">
        <v>75</v>
      </c>
      <c r="D124" s="13">
        <v>430000</v>
      </c>
      <c r="E124" s="13">
        <v>480000</v>
      </c>
      <c r="F124" s="13">
        <v>400000</v>
      </c>
    </row>
    <row r="125" spans="1:6" ht="24.95" customHeight="1" thickBot="1" x14ac:dyDescent="0.25">
      <c r="A125" s="20" t="s">
        <v>76</v>
      </c>
      <c r="B125" s="26" t="s">
        <v>8</v>
      </c>
      <c r="C125" s="12" t="s">
        <v>77</v>
      </c>
      <c r="D125" s="8">
        <f>D126</f>
        <v>150000</v>
      </c>
      <c r="E125" s="8">
        <f>E126</f>
        <v>150000</v>
      </c>
      <c r="F125" s="8">
        <f>F126</f>
        <v>150000</v>
      </c>
    </row>
    <row r="126" spans="1:6" ht="24.95" customHeight="1" thickBot="1" x14ac:dyDescent="0.25">
      <c r="A126" s="20" t="s">
        <v>78</v>
      </c>
      <c r="B126" s="28">
        <v>11</v>
      </c>
      <c r="C126" s="12" t="s">
        <v>77</v>
      </c>
      <c r="D126" s="13">
        <v>150000</v>
      </c>
      <c r="E126" s="13">
        <v>150000</v>
      </c>
      <c r="F126" s="13">
        <v>150000</v>
      </c>
    </row>
    <row r="127" spans="1:6" ht="24.95" customHeight="1" thickBot="1" x14ac:dyDescent="0.25">
      <c r="A127" s="20" t="s">
        <v>79</v>
      </c>
      <c r="B127" s="26" t="s">
        <v>8</v>
      </c>
      <c r="C127" s="12" t="s">
        <v>80</v>
      </c>
      <c r="D127" s="8">
        <f>SUM(D128:D129)</f>
        <v>20000</v>
      </c>
      <c r="E127" s="8">
        <f>SUM(E128:E129)</f>
        <v>5000</v>
      </c>
      <c r="F127" s="8">
        <f>SUM(F128:F129)</f>
        <v>5000</v>
      </c>
    </row>
    <row r="128" spans="1:6" ht="24.95" customHeight="1" thickBot="1" x14ac:dyDescent="0.25">
      <c r="A128" s="20" t="s">
        <v>83</v>
      </c>
      <c r="B128" s="28">
        <v>11</v>
      </c>
      <c r="C128" s="12" t="s">
        <v>84</v>
      </c>
      <c r="D128" s="13">
        <v>0</v>
      </c>
      <c r="E128" s="13">
        <v>0</v>
      </c>
      <c r="F128" s="13">
        <v>0</v>
      </c>
    </row>
    <row r="129" spans="1:6" ht="24.95" customHeight="1" thickBot="1" x14ac:dyDescent="0.25">
      <c r="A129" s="20" t="s">
        <v>91</v>
      </c>
      <c r="B129" s="28">
        <v>11</v>
      </c>
      <c r="C129" s="12" t="s">
        <v>80</v>
      </c>
      <c r="D129" s="13">
        <v>20000</v>
      </c>
      <c r="E129" s="13">
        <v>5000</v>
      </c>
      <c r="F129" s="13">
        <v>5000</v>
      </c>
    </row>
    <row r="130" spans="1:6" ht="24.95" customHeight="1" thickBot="1" x14ac:dyDescent="0.25">
      <c r="A130" s="42">
        <v>34</v>
      </c>
      <c r="B130" s="28">
        <v>11</v>
      </c>
      <c r="C130" s="12" t="s">
        <v>93</v>
      </c>
      <c r="D130" s="45">
        <f t="shared" ref="D130:F131" si="12">D131</f>
        <v>0</v>
      </c>
      <c r="E130" s="45">
        <f t="shared" si="12"/>
        <v>0</v>
      </c>
      <c r="F130" s="45">
        <f t="shared" si="12"/>
        <v>0</v>
      </c>
    </row>
    <row r="131" spans="1:6" ht="24.95" customHeight="1" thickBot="1" x14ac:dyDescent="0.25">
      <c r="A131" s="42">
        <v>343</v>
      </c>
      <c r="B131" s="28">
        <v>11</v>
      </c>
      <c r="C131" s="12" t="s">
        <v>95</v>
      </c>
      <c r="D131" s="45">
        <f t="shared" si="12"/>
        <v>0</v>
      </c>
      <c r="E131" s="45">
        <f t="shared" si="12"/>
        <v>0</v>
      </c>
      <c r="F131" s="45">
        <f t="shared" si="12"/>
        <v>0</v>
      </c>
    </row>
    <row r="132" spans="1:6" ht="24.95" customHeight="1" thickBot="1" x14ac:dyDescent="0.25">
      <c r="A132" s="42">
        <v>3431</v>
      </c>
      <c r="B132" s="28">
        <v>11</v>
      </c>
      <c r="C132" s="12" t="s">
        <v>97</v>
      </c>
      <c r="D132" s="13">
        <v>0</v>
      </c>
      <c r="E132" s="13">
        <v>0</v>
      </c>
      <c r="F132" s="13">
        <v>0</v>
      </c>
    </row>
    <row r="133" spans="1:6" ht="24.95" customHeight="1" thickBot="1" x14ac:dyDescent="0.25">
      <c r="A133" s="19" t="s">
        <v>150</v>
      </c>
      <c r="B133" s="25" t="s">
        <v>8</v>
      </c>
      <c r="C133" s="10" t="s">
        <v>151</v>
      </c>
      <c r="D133" s="11">
        <f>D135</f>
        <v>9000</v>
      </c>
      <c r="E133" s="11">
        <f>E135</f>
        <v>9000</v>
      </c>
      <c r="F133" s="11">
        <f>F135</f>
        <v>9000</v>
      </c>
    </row>
    <row r="134" spans="1:6" ht="24.95" hidden="1" customHeight="1" thickBot="1" x14ac:dyDescent="0.25">
      <c r="A134" s="20" t="s">
        <v>8</v>
      </c>
      <c r="B134" s="26"/>
      <c r="C134" s="12" t="s">
        <v>9</v>
      </c>
      <c r="D134" s="8">
        <v>9291</v>
      </c>
      <c r="E134" s="8">
        <v>9291</v>
      </c>
      <c r="F134" s="8">
        <v>9291</v>
      </c>
    </row>
    <row r="135" spans="1:6" ht="24.95" customHeight="1" thickBot="1" x14ac:dyDescent="0.25">
      <c r="A135" s="20" t="s">
        <v>34</v>
      </c>
      <c r="B135" s="26" t="s">
        <v>8</v>
      </c>
      <c r="C135" s="12" t="s">
        <v>35</v>
      </c>
      <c r="D135" s="8">
        <f>D136+D138+D142</f>
        <v>9000</v>
      </c>
      <c r="E135" s="8">
        <f>E136+E138+E142</f>
        <v>9000</v>
      </c>
      <c r="F135" s="8">
        <f>F136+F138+F142</f>
        <v>9000</v>
      </c>
    </row>
    <row r="136" spans="1:6" ht="24.95" customHeight="1" thickBot="1" x14ac:dyDescent="0.25">
      <c r="A136" s="20" t="s">
        <v>36</v>
      </c>
      <c r="B136" s="26" t="s">
        <v>8</v>
      </c>
      <c r="C136" s="12" t="s">
        <v>37</v>
      </c>
      <c r="D136" s="8">
        <f>D137</f>
        <v>4400</v>
      </c>
      <c r="E136" s="8">
        <f>E137</f>
        <v>4400</v>
      </c>
      <c r="F136" s="8">
        <f>F137</f>
        <v>4400</v>
      </c>
    </row>
    <row r="137" spans="1:6" ht="24.95" customHeight="1" thickBot="1" x14ac:dyDescent="0.25">
      <c r="A137" s="20" t="s">
        <v>38</v>
      </c>
      <c r="B137" s="28">
        <v>11</v>
      </c>
      <c r="C137" s="12" t="s">
        <v>39</v>
      </c>
      <c r="D137" s="13">
        <v>4400</v>
      </c>
      <c r="E137" s="13">
        <v>4400</v>
      </c>
      <c r="F137" s="13">
        <v>4400</v>
      </c>
    </row>
    <row r="138" spans="1:6" ht="24.95" customHeight="1" thickBot="1" x14ac:dyDescent="0.25">
      <c r="A138" s="20" t="s">
        <v>56</v>
      </c>
      <c r="B138" s="26" t="s">
        <v>8</v>
      </c>
      <c r="C138" s="12" t="s">
        <v>57</v>
      </c>
      <c r="D138" s="8">
        <f>SUM(D139:D141)</f>
        <v>600</v>
      </c>
      <c r="E138" s="8">
        <f>SUM(E139:E141)</f>
        <v>600</v>
      </c>
      <c r="F138" s="8">
        <f>SUM(F139:F141)</f>
        <v>600</v>
      </c>
    </row>
    <row r="139" spans="1:6" ht="24.95" customHeight="1" thickBot="1" x14ac:dyDescent="0.25">
      <c r="A139" s="20" t="s">
        <v>58</v>
      </c>
      <c r="B139" s="28">
        <v>11</v>
      </c>
      <c r="C139" s="12" t="s">
        <v>59</v>
      </c>
      <c r="D139" s="13">
        <v>500</v>
      </c>
      <c r="E139" s="13">
        <v>500</v>
      </c>
      <c r="F139" s="13">
        <v>500</v>
      </c>
    </row>
    <row r="140" spans="1:6" ht="24.95" customHeight="1" thickBot="1" x14ac:dyDescent="0.25">
      <c r="A140" s="20" t="s">
        <v>66</v>
      </c>
      <c r="B140" s="28">
        <v>11</v>
      </c>
      <c r="C140" s="12" t="s">
        <v>67</v>
      </c>
      <c r="D140" s="13">
        <v>0</v>
      </c>
      <c r="E140" s="13">
        <v>0</v>
      </c>
      <c r="F140" s="13">
        <v>0</v>
      </c>
    </row>
    <row r="141" spans="1:6" ht="24.95" customHeight="1" thickBot="1" x14ac:dyDescent="0.25">
      <c r="A141" s="42">
        <v>3239</v>
      </c>
      <c r="B141" s="28">
        <v>11</v>
      </c>
      <c r="C141" s="12" t="s">
        <v>75</v>
      </c>
      <c r="D141" s="13">
        <v>100</v>
      </c>
      <c r="E141" s="13">
        <v>100</v>
      </c>
      <c r="F141" s="13">
        <v>100</v>
      </c>
    </row>
    <row r="142" spans="1:6" ht="24.95" customHeight="1" thickBot="1" x14ac:dyDescent="0.25">
      <c r="A142" s="20" t="s">
        <v>79</v>
      </c>
      <c r="B142" s="26" t="s">
        <v>8</v>
      </c>
      <c r="C142" s="12" t="s">
        <v>80</v>
      </c>
      <c r="D142" s="8">
        <f>D143</f>
        <v>4000</v>
      </c>
      <c r="E142" s="8">
        <f>E143</f>
        <v>4000</v>
      </c>
      <c r="F142" s="8">
        <f>F143</f>
        <v>4000</v>
      </c>
    </row>
    <row r="143" spans="1:6" ht="24.95" customHeight="1" thickBot="1" x14ac:dyDescent="0.25">
      <c r="A143" s="20" t="s">
        <v>83</v>
      </c>
      <c r="B143" s="28">
        <v>11</v>
      </c>
      <c r="C143" s="12" t="s">
        <v>84</v>
      </c>
      <c r="D143" s="13">
        <v>4000</v>
      </c>
      <c r="E143" s="13">
        <v>4000</v>
      </c>
      <c r="F143" s="13">
        <v>4000</v>
      </c>
    </row>
    <row r="144" spans="1:6" ht="24.95" customHeight="1" thickBot="1" x14ac:dyDescent="0.25">
      <c r="A144" s="19" t="s">
        <v>152</v>
      </c>
      <c r="B144" s="25" t="s">
        <v>8</v>
      </c>
      <c r="C144" s="10" t="s">
        <v>153</v>
      </c>
      <c r="D144" s="11">
        <f>D146</f>
        <v>0</v>
      </c>
      <c r="E144" s="11">
        <f>E146</f>
        <v>250000</v>
      </c>
      <c r="F144" s="11">
        <f>F146</f>
        <v>0</v>
      </c>
    </row>
    <row r="145" spans="1:6" ht="24.95" hidden="1" customHeight="1" thickBot="1" x14ac:dyDescent="0.25">
      <c r="A145" s="20" t="s">
        <v>8</v>
      </c>
      <c r="B145" s="26"/>
      <c r="C145" s="12" t="s">
        <v>9</v>
      </c>
      <c r="D145" s="8">
        <v>132722</v>
      </c>
      <c r="E145" s="8"/>
      <c r="F145" s="8"/>
    </row>
    <row r="146" spans="1:6" ht="24.95" customHeight="1" thickBot="1" x14ac:dyDescent="0.25">
      <c r="A146" s="20" t="s">
        <v>34</v>
      </c>
      <c r="B146" s="26" t="s">
        <v>8</v>
      </c>
      <c r="C146" s="12" t="s">
        <v>35</v>
      </c>
      <c r="D146" s="8">
        <f>D147+D153</f>
        <v>0</v>
      </c>
      <c r="E146" s="8">
        <f>E147+E153</f>
        <v>250000</v>
      </c>
      <c r="F146" s="8">
        <f>F147+F153</f>
        <v>0</v>
      </c>
    </row>
    <row r="147" spans="1:6" ht="24.95" customHeight="1" thickBot="1" x14ac:dyDescent="0.25">
      <c r="A147" s="20" t="s">
        <v>56</v>
      </c>
      <c r="B147" s="26" t="s">
        <v>8</v>
      </c>
      <c r="C147" s="12" t="s">
        <v>57</v>
      </c>
      <c r="D147" s="8">
        <f>SUM(D149:D152)</f>
        <v>0</v>
      </c>
      <c r="E147" s="8">
        <f>SUM(E148:E152)</f>
        <v>239000</v>
      </c>
      <c r="F147" s="8">
        <f>SUM(F149:F152)</f>
        <v>0</v>
      </c>
    </row>
    <row r="148" spans="1:6" ht="24.95" customHeight="1" thickBot="1" x14ac:dyDescent="0.25">
      <c r="A148" s="42">
        <v>3231</v>
      </c>
      <c r="B148" s="43">
        <v>11</v>
      </c>
      <c r="C148" s="12" t="s">
        <v>191</v>
      </c>
      <c r="D148" s="44">
        <v>0</v>
      </c>
      <c r="E148" s="44">
        <v>10000</v>
      </c>
      <c r="F148" s="44">
        <v>0</v>
      </c>
    </row>
    <row r="149" spans="1:6" ht="24.95" customHeight="1" thickBot="1" x14ac:dyDescent="0.25">
      <c r="A149" s="20" t="s">
        <v>62</v>
      </c>
      <c r="B149" s="28">
        <v>11</v>
      </c>
      <c r="C149" s="12" t="s">
        <v>63</v>
      </c>
      <c r="D149" s="13">
        <v>0</v>
      </c>
      <c r="E149" s="13">
        <v>10000</v>
      </c>
      <c r="F149" s="13">
        <v>0</v>
      </c>
    </row>
    <row r="150" spans="1:6" ht="24.95" customHeight="1" thickBot="1" x14ac:dyDescent="0.25">
      <c r="A150" s="20" t="s">
        <v>66</v>
      </c>
      <c r="B150" s="28">
        <v>11</v>
      </c>
      <c r="C150" s="12" t="s">
        <v>67</v>
      </c>
      <c r="D150" s="13">
        <v>0</v>
      </c>
      <c r="E150" s="13">
        <v>180000</v>
      </c>
      <c r="F150" s="13">
        <v>0</v>
      </c>
    </row>
    <row r="151" spans="1:6" ht="24.95" customHeight="1" thickBot="1" x14ac:dyDescent="0.25">
      <c r="A151" s="20" t="s">
        <v>70</v>
      </c>
      <c r="B151" s="28">
        <v>11</v>
      </c>
      <c r="C151" s="12" t="s">
        <v>71</v>
      </c>
      <c r="D151" s="13">
        <v>0</v>
      </c>
      <c r="E151" s="13">
        <v>16000</v>
      </c>
      <c r="F151" s="13">
        <v>0</v>
      </c>
    </row>
    <row r="152" spans="1:6" ht="24.95" customHeight="1" thickBot="1" x14ac:dyDescent="0.25">
      <c r="A152" s="20" t="s">
        <v>74</v>
      </c>
      <c r="B152" s="28">
        <v>11</v>
      </c>
      <c r="C152" s="12" t="s">
        <v>75</v>
      </c>
      <c r="D152" s="13">
        <v>0</v>
      </c>
      <c r="E152" s="13">
        <v>23000</v>
      </c>
      <c r="F152" s="13">
        <v>0</v>
      </c>
    </row>
    <row r="153" spans="1:6" ht="24.95" customHeight="1" thickBot="1" x14ac:dyDescent="0.25">
      <c r="A153" s="20" t="s">
        <v>79</v>
      </c>
      <c r="B153" s="26" t="s">
        <v>8</v>
      </c>
      <c r="C153" s="12" t="s">
        <v>80</v>
      </c>
      <c r="D153" s="8">
        <f>D154</f>
        <v>0</v>
      </c>
      <c r="E153" s="8">
        <f>E154</f>
        <v>11000</v>
      </c>
      <c r="F153" s="8">
        <f>F154</f>
        <v>0</v>
      </c>
    </row>
    <row r="154" spans="1:6" ht="24.95" customHeight="1" thickBot="1" x14ac:dyDescent="0.25">
      <c r="A154" s="20" t="s">
        <v>83</v>
      </c>
      <c r="B154" s="28">
        <v>11</v>
      </c>
      <c r="C154" s="12" t="s">
        <v>84</v>
      </c>
      <c r="D154" s="13">
        <v>0</v>
      </c>
      <c r="E154" s="13">
        <v>11000</v>
      </c>
      <c r="F154" s="13">
        <v>0</v>
      </c>
    </row>
    <row r="155" spans="1:6" ht="49.5" customHeight="1" thickBot="1" x14ac:dyDescent="0.25">
      <c r="A155" s="19" t="s">
        <v>154</v>
      </c>
      <c r="B155" s="25" t="s">
        <v>8</v>
      </c>
      <c r="C155" s="10" t="s">
        <v>155</v>
      </c>
      <c r="D155" s="11">
        <f>D157</f>
        <v>50000</v>
      </c>
      <c r="E155" s="11">
        <f>E157</f>
        <v>50000</v>
      </c>
      <c r="F155" s="11">
        <f>F157</f>
        <v>50000</v>
      </c>
    </row>
    <row r="156" spans="1:6" ht="24.95" hidden="1" customHeight="1" thickBot="1" x14ac:dyDescent="0.25">
      <c r="A156" s="20" t="s">
        <v>8</v>
      </c>
      <c r="B156" s="26"/>
      <c r="C156" s="12" t="s">
        <v>9</v>
      </c>
      <c r="D156" s="8">
        <v>6636</v>
      </c>
      <c r="E156" s="8">
        <v>6636</v>
      </c>
      <c r="F156" s="8">
        <v>6636</v>
      </c>
    </row>
    <row r="157" spans="1:6" ht="24.95" customHeight="1" thickBot="1" x14ac:dyDescent="0.25">
      <c r="A157" s="20" t="s">
        <v>34</v>
      </c>
      <c r="B157" s="26" t="s">
        <v>8</v>
      </c>
      <c r="C157" s="12" t="s">
        <v>35</v>
      </c>
      <c r="D157" s="8">
        <f>D158+D160+D165+D167</f>
        <v>50000</v>
      </c>
      <c r="E157" s="8">
        <f>E158+E160+E165+E167</f>
        <v>50000</v>
      </c>
      <c r="F157" s="8">
        <f>F158+F160+F165+F167</f>
        <v>50000</v>
      </c>
    </row>
    <row r="158" spans="1:6" ht="24.95" customHeight="1" thickBot="1" x14ac:dyDescent="0.25">
      <c r="A158" s="42">
        <v>321</v>
      </c>
      <c r="B158" s="43">
        <v>11</v>
      </c>
      <c r="C158" s="12" t="s">
        <v>37</v>
      </c>
      <c r="D158" s="8">
        <f>D159</f>
        <v>10000</v>
      </c>
      <c r="E158" s="8">
        <f>E159</f>
        <v>10000</v>
      </c>
      <c r="F158" s="8">
        <f>F159</f>
        <v>10000</v>
      </c>
    </row>
    <row r="159" spans="1:6" ht="24.95" customHeight="1" thickBot="1" x14ac:dyDescent="0.25">
      <c r="A159" s="42">
        <v>3211</v>
      </c>
      <c r="B159" s="43">
        <v>11</v>
      </c>
      <c r="C159" s="12" t="s">
        <v>39</v>
      </c>
      <c r="D159" s="44">
        <v>10000</v>
      </c>
      <c r="E159" s="44">
        <v>10000</v>
      </c>
      <c r="F159" s="44">
        <v>10000</v>
      </c>
    </row>
    <row r="160" spans="1:6" ht="24.95" customHeight="1" thickBot="1" x14ac:dyDescent="0.25">
      <c r="A160" s="20" t="s">
        <v>56</v>
      </c>
      <c r="B160" s="26" t="s">
        <v>8</v>
      </c>
      <c r="C160" s="12" t="s">
        <v>57</v>
      </c>
      <c r="D160" s="8">
        <f>SUM(D161:D164)</f>
        <v>8000</v>
      </c>
      <c r="E160" s="8">
        <f t="shared" ref="E160:F160" si="13">SUM(E161:E164)</f>
        <v>8000</v>
      </c>
      <c r="F160" s="8">
        <f t="shared" si="13"/>
        <v>8000</v>
      </c>
    </row>
    <row r="161" spans="1:6" ht="24.95" customHeight="1" thickBot="1" x14ac:dyDescent="0.25">
      <c r="A161" s="42">
        <v>3231</v>
      </c>
      <c r="B161" s="43">
        <v>11</v>
      </c>
      <c r="C161" s="12" t="s">
        <v>191</v>
      </c>
      <c r="D161" s="44">
        <v>2000</v>
      </c>
      <c r="E161" s="44">
        <v>2000</v>
      </c>
      <c r="F161" s="44">
        <v>2000</v>
      </c>
    </row>
    <row r="162" spans="1:6" ht="24.95" customHeight="1" thickBot="1" x14ac:dyDescent="0.25">
      <c r="A162" s="20" t="s">
        <v>66</v>
      </c>
      <c r="B162" s="28">
        <v>11</v>
      </c>
      <c r="C162" s="12" t="s">
        <v>67</v>
      </c>
      <c r="D162" s="13">
        <v>4000</v>
      </c>
      <c r="E162" s="13">
        <v>4000</v>
      </c>
      <c r="F162" s="13">
        <v>4000</v>
      </c>
    </row>
    <row r="163" spans="1:6" ht="24.95" customHeight="1" thickBot="1" x14ac:dyDescent="0.25">
      <c r="A163" s="20" t="s">
        <v>70</v>
      </c>
      <c r="B163" s="28">
        <v>11</v>
      </c>
      <c r="C163" s="12" t="s">
        <v>71</v>
      </c>
      <c r="D163" s="13">
        <v>1000</v>
      </c>
      <c r="E163" s="13">
        <v>1000</v>
      </c>
      <c r="F163" s="13">
        <v>1000</v>
      </c>
    </row>
    <row r="164" spans="1:6" ht="24.95" customHeight="1" thickBot="1" x14ac:dyDescent="0.25">
      <c r="A164" s="42">
        <v>3239</v>
      </c>
      <c r="B164" s="28">
        <v>11</v>
      </c>
      <c r="C164" s="12" t="s">
        <v>75</v>
      </c>
      <c r="D164" s="13">
        <v>1000</v>
      </c>
      <c r="E164" s="13">
        <v>1000</v>
      </c>
      <c r="F164" s="13">
        <v>1000</v>
      </c>
    </row>
    <row r="165" spans="1:6" ht="24.95" customHeight="1" thickBot="1" x14ac:dyDescent="0.25">
      <c r="A165" s="20" t="s">
        <v>76</v>
      </c>
      <c r="B165" s="26" t="s">
        <v>8</v>
      </c>
      <c r="C165" s="12" t="s">
        <v>77</v>
      </c>
      <c r="D165" s="8">
        <f>D166</f>
        <v>30000</v>
      </c>
      <c r="E165" s="8">
        <f>E166</f>
        <v>30000</v>
      </c>
      <c r="F165" s="8">
        <f>F166</f>
        <v>30000</v>
      </c>
    </row>
    <row r="166" spans="1:6" ht="24.95" customHeight="1" thickBot="1" x14ac:dyDescent="0.25">
      <c r="A166" s="20" t="s">
        <v>78</v>
      </c>
      <c r="B166" s="28">
        <v>11</v>
      </c>
      <c r="C166" s="12" t="s">
        <v>77</v>
      </c>
      <c r="D166" s="13">
        <v>30000</v>
      </c>
      <c r="E166" s="13">
        <v>30000</v>
      </c>
      <c r="F166" s="13">
        <v>30000</v>
      </c>
    </row>
    <row r="167" spans="1:6" ht="24.95" customHeight="1" thickBot="1" x14ac:dyDescent="0.25">
      <c r="A167" s="20" t="s">
        <v>79</v>
      </c>
      <c r="B167" s="26" t="s">
        <v>8</v>
      </c>
      <c r="C167" s="12" t="s">
        <v>80</v>
      </c>
      <c r="D167" s="8">
        <f>D168</f>
        <v>2000</v>
      </c>
      <c r="E167" s="8">
        <f>E168</f>
        <v>2000</v>
      </c>
      <c r="F167" s="8">
        <f>F168</f>
        <v>2000</v>
      </c>
    </row>
    <row r="168" spans="1:6" ht="24.95" customHeight="1" thickBot="1" x14ac:dyDescent="0.25">
      <c r="A168" s="20" t="s">
        <v>83</v>
      </c>
      <c r="B168" s="28">
        <v>11</v>
      </c>
      <c r="C168" s="12" t="s">
        <v>84</v>
      </c>
      <c r="D168" s="13">
        <v>2000</v>
      </c>
      <c r="E168" s="13">
        <v>2000</v>
      </c>
      <c r="F168" s="13">
        <v>2000</v>
      </c>
    </row>
    <row r="169" spans="1:6" ht="49.5" hidden="1" customHeight="1" thickBot="1" x14ac:dyDescent="0.25">
      <c r="A169" s="19" t="s">
        <v>156</v>
      </c>
      <c r="B169" s="25" t="s">
        <v>182</v>
      </c>
      <c r="C169" s="10" t="s">
        <v>157</v>
      </c>
      <c r="D169" s="11">
        <f>D171+D178+D182</f>
        <v>0</v>
      </c>
      <c r="E169" s="11">
        <f>E171+E178+E182</f>
        <v>0</v>
      </c>
      <c r="F169" s="11">
        <f>F171+F178+F182</f>
        <v>0</v>
      </c>
    </row>
    <row r="170" spans="1:6" ht="24.95" hidden="1" customHeight="1" thickBot="1" x14ac:dyDescent="0.25">
      <c r="A170" s="20" t="s">
        <v>8</v>
      </c>
      <c r="B170" s="26"/>
      <c r="C170" s="12" t="s">
        <v>9</v>
      </c>
      <c r="D170" s="8">
        <v>675560</v>
      </c>
      <c r="E170" s="8">
        <v>703431</v>
      </c>
      <c r="F170" s="8">
        <v>703431</v>
      </c>
    </row>
    <row r="171" spans="1:6" ht="24.95" hidden="1" customHeight="1" thickBot="1" x14ac:dyDescent="0.25">
      <c r="A171" s="20" t="s">
        <v>34</v>
      </c>
      <c r="B171" s="26" t="s">
        <v>8</v>
      </c>
      <c r="C171" s="12" t="s">
        <v>35</v>
      </c>
      <c r="D171" s="8">
        <f>D172+D176</f>
        <v>0</v>
      </c>
      <c r="E171" s="8">
        <f>E172+E176</f>
        <v>0</v>
      </c>
      <c r="F171" s="8">
        <f>F172+F176</f>
        <v>0</v>
      </c>
    </row>
    <row r="172" spans="1:6" ht="24.95" hidden="1" customHeight="1" thickBot="1" x14ac:dyDescent="0.25">
      <c r="A172" s="20" t="s">
        <v>36</v>
      </c>
      <c r="B172" s="26" t="s">
        <v>8</v>
      </c>
      <c r="C172" s="12" t="s">
        <v>37</v>
      </c>
      <c r="D172" s="8">
        <f>D173</f>
        <v>0</v>
      </c>
      <c r="E172" s="8">
        <f>E173</f>
        <v>0</v>
      </c>
      <c r="F172" s="8">
        <f>F173</f>
        <v>0</v>
      </c>
    </row>
    <row r="173" spans="1:6" ht="24.95" hidden="1" customHeight="1" thickBot="1" x14ac:dyDescent="0.25">
      <c r="A173" s="20" t="s">
        <v>38</v>
      </c>
      <c r="B173" s="28">
        <v>11</v>
      </c>
      <c r="C173" s="12" t="s">
        <v>39</v>
      </c>
      <c r="D173" s="13">
        <v>0</v>
      </c>
      <c r="E173" s="13">
        <v>0</v>
      </c>
      <c r="F173" s="13">
        <v>0</v>
      </c>
    </row>
    <row r="174" spans="1:6" ht="24.95" hidden="1" customHeight="1" thickBot="1" x14ac:dyDescent="0.25">
      <c r="A174" s="20" t="s">
        <v>56</v>
      </c>
      <c r="B174" s="26" t="s">
        <v>8</v>
      </c>
      <c r="C174" s="12" t="s">
        <v>57</v>
      </c>
      <c r="D174" s="8">
        <f>D175</f>
        <v>0</v>
      </c>
      <c r="E174" s="8">
        <f>E175</f>
        <v>0</v>
      </c>
      <c r="F174" s="8">
        <f>F175</f>
        <v>0</v>
      </c>
    </row>
    <row r="175" spans="1:6" ht="24.95" hidden="1" customHeight="1" thickBot="1" x14ac:dyDescent="0.25">
      <c r="A175" s="20" t="s">
        <v>70</v>
      </c>
      <c r="B175" s="28">
        <v>11</v>
      </c>
      <c r="C175" s="12" t="s">
        <v>71</v>
      </c>
      <c r="D175" s="13">
        <v>0</v>
      </c>
      <c r="E175" s="13">
        <v>0</v>
      </c>
      <c r="F175" s="13">
        <v>0</v>
      </c>
    </row>
    <row r="176" spans="1:6" ht="24.95" hidden="1" customHeight="1" thickBot="1" x14ac:dyDescent="0.25">
      <c r="A176" s="20" t="s">
        <v>76</v>
      </c>
      <c r="B176" s="26" t="s">
        <v>8</v>
      </c>
      <c r="C176" s="12" t="s">
        <v>77</v>
      </c>
      <c r="D176" s="8">
        <f>D177</f>
        <v>0</v>
      </c>
      <c r="E176" s="8">
        <f>E177</f>
        <v>0</v>
      </c>
      <c r="F176" s="8">
        <f>F177</f>
        <v>0</v>
      </c>
    </row>
    <row r="177" spans="1:6" ht="24.95" hidden="1" customHeight="1" thickBot="1" x14ac:dyDescent="0.25">
      <c r="A177" s="20" t="s">
        <v>78</v>
      </c>
      <c r="B177" s="28">
        <v>11</v>
      </c>
      <c r="C177" s="12" t="s">
        <v>77</v>
      </c>
      <c r="D177" s="13">
        <v>0</v>
      </c>
      <c r="E177" s="13">
        <v>0</v>
      </c>
      <c r="F177" s="13">
        <v>0</v>
      </c>
    </row>
    <row r="178" spans="1:6" ht="24.95" hidden="1" customHeight="1" thickBot="1" x14ac:dyDescent="0.25">
      <c r="A178" s="20" t="s">
        <v>100</v>
      </c>
      <c r="B178" s="26" t="s">
        <v>8</v>
      </c>
      <c r="C178" s="12" t="s">
        <v>101</v>
      </c>
      <c r="D178" s="8">
        <f t="shared" ref="D178:F179" si="14">D179</f>
        <v>0</v>
      </c>
      <c r="E178" s="8">
        <f t="shared" si="14"/>
        <v>0</v>
      </c>
      <c r="F178" s="8">
        <f t="shared" si="14"/>
        <v>0</v>
      </c>
    </row>
    <row r="179" spans="1:6" ht="24.95" hidden="1" customHeight="1" thickBot="1" x14ac:dyDescent="0.25">
      <c r="A179" s="20" t="s">
        <v>102</v>
      </c>
      <c r="B179" s="26" t="s">
        <v>8</v>
      </c>
      <c r="C179" s="12" t="s">
        <v>103</v>
      </c>
      <c r="D179" s="8">
        <f t="shared" si="14"/>
        <v>0</v>
      </c>
      <c r="E179" s="8">
        <f t="shared" si="14"/>
        <v>0</v>
      </c>
      <c r="F179" s="8">
        <f t="shared" si="14"/>
        <v>0</v>
      </c>
    </row>
    <row r="180" spans="1:6" ht="24.95" hidden="1" customHeight="1" thickBot="1" x14ac:dyDescent="0.25">
      <c r="A180" s="20" t="s">
        <v>104</v>
      </c>
      <c r="B180" s="28">
        <v>11</v>
      </c>
      <c r="C180" s="12" t="s">
        <v>105</v>
      </c>
      <c r="D180" s="13">
        <v>0</v>
      </c>
      <c r="E180" s="13">
        <v>0</v>
      </c>
      <c r="F180" s="13">
        <v>0</v>
      </c>
    </row>
    <row r="181" spans="1:6" ht="24.95" hidden="1" customHeight="1" thickBot="1" x14ac:dyDescent="0.25">
      <c r="A181" s="20" t="s">
        <v>136</v>
      </c>
      <c r="B181" s="26" t="s">
        <v>136</v>
      </c>
      <c r="C181" s="12" t="s">
        <v>137</v>
      </c>
      <c r="D181" s="8">
        <v>26545</v>
      </c>
      <c r="E181" s="8"/>
      <c r="F181" s="8"/>
    </row>
    <row r="182" spans="1:6" ht="24.95" hidden="1" customHeight="1" thickBot="1" x14ac:dyDescent="0.25">
      <c r="A182" s="20" t="s">
        <v>100</v>
      </c>
      <c r="B182" s="26" t="s">
        <v>136</v>
      </c>
      <c r="C182" s="12" t="s">
        <v>101</v>
      </c>
      <c r="D182" s="8">
        <f t="shared" ref="D182:F183" si="15">D183</f>
        <v>0</v>
      </c>
      <c r="E182" s="8">
        <f t="shared" si="15"/>
        <v>0</v>
      </c>
      <c r="F182" s="8">
        <f t="shared" si="15"/>
        <v>0</v>
      </c>
    </row>
    <row r="183" spans="1:6" ht="24.95" hidden="1" customHeight="1" thickBot="1" x14ac:dyDescent="0.25">
      <c r="A183" s="20" t="s">
        <v>102</v>
      </c>
      <c r="B183" s="26" t="s">
        <v>136</v>
      </c>
      <c r="C183" s="12" t="s">
        <v>103</v>
      </c>
      <c r="D183" s="8">
        <f t="shared" si="15"/>
        <v>0</v>
      </c>
      <c r="E183" s="8">
        <f t="shared" si="15"/>
        <v>0</v>
      </c>
      <c r="F183" s="8">
        <f t="shared" si="15"/>
        <v>0</v>
      </c>
    </row>
    <row r="184" spans="1:6" ht="24.95" hidden="1" customHeight="1" thickBot="1" x14ac:dyDescent="0.25">
      <c r="A184" s="20" t="s">
        <v>104</v>
      </c>
      <c r="B184" s="28">
        <v>41</v>
      </c>
      <c r="C184" s="12" t="s">
        <v>105</v>
      </c>
      <c r="D184" s="13">
        <v>0</v>
      </c>
      <c r="E184" s="13">
        <v>0</v>
      </c>
      <c r="F184" s="13">
        <v>0</v>
      </c>
    </row>
    <row r="185" spans="1:6" ht="24.95" customHeight="1" thickBot="1" x14ac:dyDescent="0.25">
      <c r="A185" s="19" t="s">
        <v>158</v>
      </c>
      <c r="B185" s="25" t="s">
        <v>183</v>
      </c>
      <c r="C185" s="10" t="s">
        <v>159</v>
      </c>
      <c r="D185" s="11">
        <f>SUM(D187+D200+D204+D208)</f>
        <v>1940000</v>
      </c>
      <c r="E185" s="11">
        <f>SUM(E187+E200+E204+E208)</f>
        <v>2170000</v>
      </c>
      <c r="F185" s="11">
        <f>SUM(F187+F200+F204+F208)</f>
        <v>2170000</v>
      </c>
    </row>
    <row r="186" spans="1:6" ht="15.75" hidden="1" customHeight="1" thickBot="1" x14ac:dyDescent="0.25">
      <c r="A186" s="20" t="s">
        <v>8</v>
      </c>
      <c r="B186" s="26"/>
      <c r="C186" s="12" t="s">
        <v>9</v>
      </c>
      <c r="D186" s="8">
        <v>754994</v>
      </c>
      <c r="E186" s="8">
        <v>968147</v>
      </c>
      <c r="F186" s="8">
        <v>962838</v>
      </c>
    </row>
    <row r="187" spans="1:6" ht="24.95" customHeight="1" thickBot="1" x14ac:dyDescent="0.25">
      <c r="A187" s="20" t="s">
        <v>34</v>
      </c>
      <c r="B187" s="26" t="s">
        <v>8</v>
      </c>
      <c r="C187" s="12" t="s">
        <v>35</v>
      </c>
      <c r="D187" s="8">
        <f>D190+D195+D197+D188</f>
        <v>85000</v>
      </c>
      <c r="E187" s="8">
        <f>E190+E195+E197+E188</f>
        <v>115000</v>
      </c>
      <c r="F187" s="8">
        <f>F190+F195+F197+F188</f>
        <v>115000</v>
      </c>
    </row>
    <row r="188" spans="1:6" ht="24.95" customHeight="1" thickBot="1" x14ac:dyDescent="0.25">
      <c r="A188" s="20" t="s">
        <v>46</v>
      </c>
      <c r="B188" s="26" t="s">
        <v>8</v>
      </c>
      <c r="C188" s="12" t="s">
        <v>47</v>
      </c>
      <c r="D188" s="8">
        <f>D189</f>
        <v>500</v>
      </c>
      <c r="E188" s="8">
        <f>E189</f>
        <v>500</v>
      </c>
      <c r="F188" s="8">
        <f>F189</f>
        <v>500</v>
      </c>
    </row>
    <row r="189" spans="1:6" ht="24.95" customHeight="1" thickBot="1" x14ac:dyDescent="0.25">
      <c r="A189" s="20" t="s">
        <v>48</v>
      </c>
      <c r="B189" s="28">
        <v>11</v>
      </c>
      <c r="C189" s="12" t="s">
        <v>49</v>
      </c>
      <c r="D189" s="13">
        <v>500</v>
      </c>
      <c r="E189" s="13">
        <v>500</v>
      </c>
      <c r="F189" s="13">
        <v>500</v>
      </c>
    </row>
    <row r="190" spans="1:6" ht="24.95" customHeight="1" thickBot="1" x14ac:dyDescent="0.25">
      <c r="A190" s="20" t="s">
        <v>56</v>
      </c>
      <c r="B190" s="26" t="s">
        <v>8</v>
      </c>
      <c r="C190" s="12" t="s">
        <v>57</v>
      </c>
      <c r="D190" s="8">
        <f>SUM(D191:D194)</f>
        <v>55000</v>
      </c>
      <c r="E190" s="8">
        <f>SUM(E191:E194)</f>
        <v>75000</v>
      </c>
      <c r="F190" s="8">
        <f>SUM(F191:F194)</f>
        <v>75000</v>
      </c>
    </row>
    <row r="191" spans="1:6" ht="24.95" customHeight="1" thickBot="1" x14ac:dyDescent="0.25">
      <c r="A191" s="20" t="s">
        <v>58</v>
      </c>
      <c r="B191" s="28">
        <v>11</v>
      </c>
      <c r="C191" s="12" t="s">
        <v>59</v>
      </c>
      <c r="D191" s="13">
        <v>15000</v>
      </c>
      <c r="E191" s="13">
        <v>15000</v>
      </c>
      <c r="F191" s="13">
        <v>15000</v>
      </c>
    </row>
    <row r="192" spans="1:6" ht="24.95" customHeight="1" thickBot="1" x14ac:dyDescent="0.25">
      <c r="A192" s="20" t="s">
        <v>66</v>
      </c>
      <c r="B192" s="28">
        <v>11</v>
      </c>
      <c r="C192" s="12" t="s">
        <v>67</v>
      </c>
      <c r="D192" s="13">
        <v>5000</v>
      </c>
      <c r="E192" s="13">
        <v>5000</v>
      </c>
      <c r="F192" s="13">
        <v>5000</v>
      </c>
    </row>
    <row r="193" spans="1:6" ht="24.95" customHeight="1" thickBot="1" x14ac:dyDescent="0.25">
      <c r="A193" s="20" t="s">
        <v>70</v>
      </c>
      <c r="B193" s="28">
        <v>11</v>
      </c>
      <c r="C193" s="12" t="s">
        <v>71</v>
      </c>
      <c r="D193" s="13">
        <v>5000</v>
      </c>
      <c r="E193" s="13">
        <v>5000</v>
      </c>
      <c r="F193" s="13">
        <v>5000</v>
      </c>
    </row>
    <row r="194" spans="1:6" ht="24.95" customHeight="1" thickBot="1" x14ac:dyDescent="0.25">
      <c r="A194" s="20" t="s">
        <v>74</v>
      </c>
      <c r="B194" s="28">
        <v>11</v>
      </c>
      <c r="C194" s="12" t="s">
        <v>75</v>
      </c>
      <c r="D194" s="13">
        <v>30000</v>
      </c>
      <c r="E194" s="13">
        <v>50000</v>
      </c>
      <c r="F194" s="13">
        <v>50000</v>
      </c>
    </row>
    <row r="195" spans="1:6" ht="24.95" customHeight="1" thickBot="1" x14ac:dyDescent="0.25">
      <c r="A195" s="20" t="s">
        <v>76</v>
      </c>
      <c r="B195" s="26" t="s">
        <v>8</v>
      </c>
      <c r="C195" s="12" t="s">
        <v>77</v>
      </c>
      <c r="D195" s="8">
        <f>D196</f>
        <v>5000</v>
      </c>
      <c r="E195" s="8">
        <f>E196</f>
        <v>5000</v>
      </c>
      <c r="F195" s="8">
        <f>F196</f>
        <v>5000</v>
      </c>
    </row>
    <row r="196" spans="1:6" ht="24.95" customHeight="1" thickBot="1" x14ac:dyDescent="0.25">
      <c r="A196" s="20" t="s">
        <v>78</v>
      </c>
      <c r="B196" s="28">
        <v>11</v>
      </c>
      <c r="C196" s="12" t="s">
        <v>77</v>
      </c>
      <c r="D196" s="13">
        <v>5000</v>
      </c>
      <c r="E196" s="13">
        <v>5000</v>
      </c>
      <c r="F196" s="13">
        <v>5000</v>
      </c>
    </row>
    <row r="197" spans="1:6" ht="24.95" customHeight="1" thickBot="1" x14ac:dyDescent="0.25">
      <c r="A197" s="20" t="s">
        <v>79</v>
      </c>
      <c r="B197" s="26" t="s">
        <v>8</v>
      </c>
      <c r="C197" s="12" t="s">
        <v>80</v>
      </c>
      <c r="D197" s="8">
        <f>D198+D199</f>
        <v>24500</v>
      </c>
      <c r="E197" s="8">
        <f>E198+E199</f>
        <v>34500</v>
      </c>
      <c r="F197" s="8">
        <f>F198+F199</f>
        <v>34500</v>
      </c>
    </row>
    <row r="198" spans="1:6" ht="24.95" customHeight="1" thickBot="1" x14ac:dyDescent="0.25">
      <c r="A198" s="20" t="s">
        <v>83</v>
      </c>
      <c r="B198" s="28">
        <v>11</v>
      </c>
      <c r="C198" s="12" t="s">
        <v>84</v>
      </c>
      <c r="D198" s="13">
        <v>20000</v>
      </c>
      <c r="E198" s="13">
        <v>30000</v>
      </c>
      <c r="F198" s="13">
        <v>30000</v>
      </c>
    </row>
    <row r="199" spans="1:6" ht="24.95" customHeight="1" thickBot="1" x14ac:dyDescent="0.25">
      <c r="A199" s="20" t="s">
        <v>91</v>
      </c>
      <c r="B199" s="28">
        <v>11</v>
      </c>
      <c r="C199" s="12" t="s">
        <v>80</v>
      </c>
      <c r="D199" s="15">
        <v>4500</v>
      </c>
      <c r="E199" s="14">
        <v>4500</v>
      </c>
      <c r="F199" s="13">
        <v>4500</v>
      </c>
    </row>
    <row r="200" spans="1:6" ht="24.95" customHeight="1" thickBot="1" x14ac:dyDescent="0.25">
      <c r="A200" s="20" t="s">
        <v>130</v>
      </c>
      <c r="B200" s="26" t="s">
        <v>8</v>
      </c>
      <c r="C200" s="12" t="s">
        <v>131</v>
      </c>
      <c r="D200" s="8">
        <f t="shared" ref="D200:F201" si="16">D201</f>
        <v>1215000</v>
      </c>
      <c r="E200" s="8">
        <f t="shared" si="16"/>
        <v>1415000</v>
      </c>
      <c r="F200" s="8">
        <f t="shared" si="16"/>
        <v>1415000</v>
      </c>
    </row>
    <row r="201" spans="1:6" ht="24.95" customHeight="1" thickBot="1" x14ac:dyDescent="0.25">
      <c r="A201" s="20" t="s">
        <v>132</v>
      </c>
      <c r="B201" s="26" t="s">
        <v>8</v>
      </c>
      <c r="C201" s="12" t="s">
        <v>133</v>
      </c>
      <c r="D201" s="8">
        <f t="shared" si="16"/>
        <v>1215000</v>
      </c>
      <c r="E201" s="8">
        <f t="shared" si="16"/>
        <v>1415000</v>
      </c>
      <c r="F201" s="8">
        <f t="shared" si="16"/>
        <v>1415000</v>
      </c>
    </row>
    <row r="202" spans="1:6" ht="24.95" customHeight="1" thickBot="1" x14ac:dyDescent="0.25">
      <c r="A202" s="20" t="s">
        <v>134</v>
      </c>
      <c r="B202" s="28">
        <v>11</v>
      </c>
      <c r="C202" s="12" t="s">
        <v>135</v>
      </c>
      <c r="D202" s="13">
        <v>1215000</v>
      </c>
      <c r="E202" s="13">
        <v>1415000</v>
      </c>
      <c r="F202" s="13">
        <v>1415000</v>
      </c>
    </row>
    <row r="203" spans="1:6" ht="24.95" hidden="1" customHeight="1" thickBot="1" x14ac:dyDescent="0.25">
      <c r="A203" s="20" t="s">
        <v>136</v>
      </c>
      <c r="B203" s="26" t="s">
        <v>136</v>
      </c>
      <c r="C203" s="12" t="s">
        <v>137</v>
      </c>
      <c r="D203" s="8">
        <v>398168</v>
      </c>
      <c r="E203" s="8">
        <v>199084</v>
      </c>
      <c r="F203" s="8">
        <v>199084</v>
      </c>
    </row>
    <row r="204" spans="1:6" ht="24.95" customHeight="1" thickBot="1" x14ac:dyDescent="0.25">
      <c r="A204" s="20" t="s">
        <v>130</v>
      </c>
      <c r="B204" s="26" t="s">
        <v>136</v>
      </c>
      <c r="C204" s="12" t="s">
        <v>131</v>
      </c>
      <c r="D204" s="8">
        <f t="shared" ref="D204:F205" si="17">D205</f>
        <v>600000</v>
      </c>
      <c r="E204" s="8">
        <f t="shared" si="17"/>
        <v>600000</v>
      </c>
      <c r="F204" s="8">
        <f t="shared" si="17"/>
        <v>600000</v>
      </c>
    </row>
    <row r="205" spans="1:6" ht="24.95" customHeight="1" thickBot="1" x14ac:dyDescent="0.25">
      <c r="A205" s="20" t="s">
        <v>132</v>
      </c>
      <c r="B205" s="26" t="s">
        <v>136</v>
      </c>
      <c r="C205" s="12" t="s">
        <v>133</v>
      </c>
      <c r="D205" s="8">
        <f t="shared" si="17"/>
        <v>600000</v>
      </c>
      <c r="E205" s="8">
        <f t="shared" si="17"/>
        <v>600000</v>
      </c>
      <c r="F205" s="8">
        <f t="shared" si="17"/>
        <v>600000</v>
      </c>
    </row>
    <row r="206" spans="1:6" ht="24.95" customHeight="1" thickBot="1" x14ac:dyDescent="0.25">
      <c r="A206" s="20" t="s">
        <v>134</v>
      </c>
      <c r="B206" s="28">
        <v>41</v>
      </c>
      <c r="C206" s="12" t="s">
        <v>135</v>
      </c>
      <c r="D206" s="13">
        <v>600000</v>
      </c>
      <c r="E206" s="13">
        <v>600000</v>
      </c>
      <c r="F206" s="13">
        <v>600000</v>
      </c>
    </row>
    <row r="207" spans="1:6" ht="24.95" hidden="1" customHeight="1" thickBot="1" x14ac:dyDescent="0.25">
      <c r="A207" s="20" t="s">
        <v>160</v>
      </c>
      <c r="B207" s="26" t="s">
        <v>160</v>
      </c>
      <c r="C207" s="12" t="s">
        <v>161</v>
      </c>
      <c r="D207" s="8">
        <v>46392</v>
      </c>
      <c r="E207" s="8">
        <v>44761</v>
      </c>
      <c r="F207" s="8">
        <v>44761</v>
      </c>
    </row>
    <row r="208" spans="1:6" ht="24.95" customHeight="1" thickBot="1" x14ac:dyDescent="0.25">
      <c r="A208" s="20" t="s">
        <v>34</v>
      </c>
      <c r="B208" s="26" t="s">
        <v>160</v>
      </c>
      <c r="C208" s="12" t="s">
        <v>35</v>
      </c>
      <c r="D208" s="8">
        <f>D209+D217</f>
        <v>40000</v>
      </c>
      <c r="E208" s="8">
        <f>E209+E217</f>
        <v>40000</v>
      </c>
      <c r="F208" s="8">
        <f>F209+F217</f>
        <v>40000</v>
      </c>
    </row>
    <row r="209" spans="1:6" ht="24.95" customHeight="1" thickBot="1" x14ac:dyDescent="0.25">
      <c r="A209" s="20" t="s">
        <v>56</v>
      </c>
      <c r="B209" s="26" t="s">
        <v>160</v>
      </c>
      <c r="C209" s="12" t="s">
        <v>57</v>
      </c>
      <c r="D209" s="8">
        <f>SUM(D210:D214)</f>
        <v>38000</v>
      </c>
      <c r="E209" s="8">
        <f>SUM(E210:E214)</f>
        <v>38000</v>
      </c>
      <c r="F209" s="8">
        <f>SUM(F210:F214)</f>
        <v>38000</v>
      </c>
    </row>
    <row r="210" spans="1:6" ht="24.95" hidden="1" customHeight="1" thickBot="1" x14ac:dyDescent="0.25">
      <c r="A210" s="20" t="s">
        <v>58</v>
      </c>
      <c r="B210" s="28">
        <v>43</v>
      </c>
      <c r="C210" s="12" t="s">
        <v>59</v>
      </c>
      <c r="D210" s="13">
        <v>0</v>
      </c>
      <c r="E210" s="13">
        <v>0</v>
      </c>
      <c r="F210" s="13">
        <v>0</v>
      </c>
    </row>
    <row r="211" spans="1:6" ht="24.95" hidden="1" customHeight="1" thickBot="1" x14ac:dyDescent="0.25">
      <c r="A211" s="20" t="s">
        <v>66</v>
      </c>
      <c r="B211" s="28">
        <v>43</v>
      </c>
      <c r="C211" s="12" t="s">
        <v>67</v>
      </c>
      <c r="D211" s="13">
        <v>0</v>
      </c>
      <c r="E211" s="13">
        <v>0</v>
      </c>
      <c r="F211" s="13">
        <v>0</v>
      </c>
    </row>
    <row r="212" spans="1:6" ht="24.95" customHeight="1" thickBot="1" x14ac:dyDescent="0.25">
      <c r="A212" s="42">
        <v>3233</v>
      </c>
      <c r="B212" s="28">
        <v>43</v>
      </c>
      <c r="C212" s="12" t="s">
        <v>63</v>
      </c>
      <c r="D212" s="13">
        <v>1000</v>
      </c>
      <c r="E212" s="13">
        <v>1000</v>
      </c>
      <c r="F212" s="13">
        <v>1000</v>
      </c>
    </row>
    <row r="213" spans="1:6" ht="24.95" customHeight="1" thickBot="1" x14ac:dyDescent="0.25">
      <c r="A213" s="20" t="s">
        <v>70</v>
      </c>
      <c r="B213" s="28">
        <v>43</v>
      </c>
      <c r="C213" s="12" t="s">
        <v>71</v>
      </c>
      <c r="D213" s="13">
        <v>9000</v>
      </c>
      <c r="E213" s="13">
        <v>9000</v>
      </c>
      <c r="F213" s="13">
        <v>9000</v>
      </c>
    </row>
    <row r="214" spans="1:6" ht="24.95" customHeight="1" thickBot="1" x14ac:dyDescent="0.25">
      <c r="A214" s="20" t="s">
        <v>74</v>
      </c>
      <c r="B214" s="28">
        <v>43</v>
      </c>
      <c r="C214" s="12" t="s">
        <v>75</v>
      </c>
      <c r="D214" s="13">
        <v>28000</v>
      </c>
      <c r="E214" s="13">
        <v>28000</v>
      </c>
      <c r="F214" s="13">
        <v>28000</v>
      </c>
    </row>
    <row r="215" spans="1:6" ht="24.95" hidden="1" customHeight="1" thickBot="1" x14ac:dyDescent="0.25">
      <c r="A215" s="20" t="s">
        <v>76</v>
      </c>
      <c r="B215" s="26" t="s">
        <v>160</v>
      </c>
      <c r="C215" s="12" t="s">
        <v>77</v>
      </c>
      <c r="D215" s="8">
        <f>D216</f>
        <v>0</v>
      </c>
      <c r="E215" s="8">
        <f>E216</f>
        <v>0</v>
      </c>
      <c r="F215" s="8">
        <f>F216</f>
        <v>0</v>
      </c>
    </row>
    <row r="216" spans="1:6" ht="24.95" hidden="1" customHeight="1" thickBot="1" x14ac:dyDescent="0.25">
      <c r="A216" s="20" t="s">
        <v>78</v>
      </c>
      <c r="B216" s="28">
        <v>43</v>
      </c>
      <c r="C216" s="12" t="s">
        <v>77</v>
      </c>
      <c r="D216" s="13">
        <v>0</v>
      </c>
      <c r="E216" s="13">
        <v>0</v>
      </c>
      <c r="F216" s="13">
        <v>0</v>
      </c>
    </row>
    <row r="217" spans="1:6" ht="24.95" customHeight="1" thickBot="1" x14ac:dyDescent="0.25">
      <c r="A217" s="20" t="s">
        <v>79</v>
      </c>
      <c r="B217" s="26" t="s">
        <v>160</v>
      </c>
      <c r="C217" s="12" t="s">
        <v>80</v>
      </c>
      <c r="D217" s="8">
        <f>SUM(D218:D220)</f>
        <v>2000</v>
      </c>
      <c r="E217" s="8">
        <f>SUM(E218:E220)</f>
        <v>2000</v>
      </c>
      <c r="F217" s="8">
        <f>SUM(F218:F220)</f>
        <v>2000</v>
      </c>
    </row>
    <row r="218" spans="1:6" ht="24.95" customHeight="1" thickBot="1" x14ac:dyDescent="0.25">
      <c r="A218" s="20" t="s">
        <v>83</v>
      </c>
      <c r="B218" s="28">
        <v>43</v>
      </c>
      <c r="C218" s="12" t="s">
        <v>84</v>
      </c>
      <c r="D218" s="13">
        <v>1000</v>
      </c>
      <c r="E218" s="13">
        <v>1000</v>
      </c>
      <c r="F218" s="13">
        <v>1000</v>
      </c>
    </row>
    <row r="219" spans="1:6" ht="24.95" hidden="1" customHeight="1" thickBot="1" x14ac:dyDescent="0.25">
      <c r="A219" s="20" t="s">
        <v>87</v>
      </c>
      <c r="B219" s="28">
        <v>43</v>
      </c>
      <c r="C219" s="12" t="s">
        <v>88</v>
      </c>
      <c r="D219" s="13">
        <v>0</v>
      </c>
      <c r="E219" s="13">
        <v>0</v>
      </c>
      <c r="F219" s="13">
        <v>0</v>
      </c>
    </row>
    <row r="220" spans="1:6" ht="24.95" customHeight="1" thickBot="1" x14ac:dyDescent="0.25">
      <c r="A220" s="20" t="s">
        <v>91</v>
      </c>
      <c r="B220" s="28">
        <v>43</v>
      </c>
      <c r="C220" s="12" t="s">
        <v>80</v>
      </c>
      <c r="D220" s="13">
        <v>1000</v>
      </c>
      <c r="E220" s="13">
        <v>1000</v>
      </c>
      <c r="F220" s="13">
        <v>1000</v>
      </c>
    </row>
    <row r="221" spans="1:6" ht="24.95" hidden="1" customHeight="1" thickBot="1" x14ac:dyDescent="0.25">
      <c r="A221" s="19" t="s">
        <v>162</v>
      </c>
      <c r="B221" s="25" t="s">
        <v>8</v>
      </c>
      <c r="C221" s="10" t="s">
        <v>163</v>
      </c>
      <c r="D221" s="11">
        <v>66362</v>
      </c>
      <c r="E221" s="11">
        <v>66362</v>
      </c>
      <c r="F221" s="11">
        <v>66362</v>
      </c>
    </row>
    <row r="222" spans="1:6" ht="24.95" hidden="1" customHeight="1" thickBot="1" x14ac:dyDescent="0.25">
      <c r="A222" s="20" t="s">
        <v>8</v>
      </c>
      <c r="B222" s="26"/>
      <c r="C222" s="12" t="s">
        <v>9</v>
      </c>
      <c r="D222" s="8">
        <v>66362</v>
      </c>
      <c r="E222" s="8">
        <v>66362</v>
      </c>
      <c r="F222" s="8">
        <v>66362</v>
      </c>
    </row>
    <row r="223" spans="1:6" ht="24.95" hidden="1" customHeight="1" thickBot="1" x14ac:dyDescent="0.25">
      <c r="A223" s="20" t="s">
        <v>34</v>
      </c>
      <c r="B223" s="26" t="s">
        <v>8</v>
      </c>
      <c r="C223" s="12" t="s">
        <v>35</v>
      </c>
      <c r="D223" s="8">
        <v>26545</v>
      </c>
      <c r="E223" s="8">
        <v>26545</v>
      </c>
      <c r="F223" s="8">
        <v>26545</v>
      </c>
    </row>
    <row r="224" spans="1:6" ht="24.95" hidden="1" customHeight="1" thickBot="1" x14ac:dyDescent="0.25">
      <c r="A224" s="20" t="s">
        <v>56</v>
      </c>
      <c r="B224" s="26" t="s">
        <v>8</v>
      </c>
      <c r="C224" s="12" t="s">
        <v>57</v>
      </c>
      <c r="D224" s="8">
        <v>26545</v>
      </c>
      <c r="E224" s="8">
        <v>26545</v>
      </c>
      <c r="F224" s="8">
        <v>26545</v>
      </c>
    </row>
    <row r="225" spans="1:6" ht="24.95" hidden="1" customHeight="1" thickBot="1" x14ac:dyDescent="0.25">
      <c r="A225" s="20" t="s">
        <v>72</v>
      </c>
      <c r="B225" s="28">
        <v>11</v>
      </c>
      <c r="C225" s="12" t="s">
        <v>73</v>
      </c>
      <c r="D225" s="13">
        <v>26545</v>
      </c>
      <c r="E225" s="13">
        <v>26545</v>
      </c>
      <c r="F225" s="13">
        <v>26545</v>
      </c>
    </row>
    <row r="226" spans="1:6" ht="24.95" hidden="1" customHeight="1" thickBot="1" x14ac:dyDescent="0.25">
      <c r="A226" s="20" t="s">
        <v>106</v>
      </c>
      <c r="B226" s="26" t="s">
        <v>8</v>
      </c>
      <c r="C226" s="12" t="s">
        <v>107</v>
      </c>
      <c r="D226" s="8">
        <v>39817</v>
      </c>
      <c r="E226" s="8">
        <v>39817</v>
      </c>
      <c r="F226" s="8">
        <v>39817</v>
      </c>
    </row>
    <row r="227" spans="1:6" ht="24.95" hidden="1" customHeight="1" thickBot="1" x14ac:dyDescent="0.25">
      <c r="A227" s="20" t="s">
        <v>164</v>
      </c>
      <c r="B227" s="26" t="s">
        <v>8</v>
      </c>
      <c r="C227" s="12" t="s">
        <v>165</v>
      </c>
      <c r="D227" s="8">
        <v>39817</v>
      </c>
      <c r="E227" s="8">
        <v>39817</v>
      </c>
      <c r="F227" s="8">
        <v>39817</v>
      </c>
    </row>
    <row r="228" spans="1:6" ht="24.95" hidden="1" customHeight="1" thickBot="1" x14ac:dyDescent="0.25">
      <c r="A228" s="20" t="s">
        <v>166</v>
      </c>
      <c r="B228" s="28">
        <v>11</v>
      </c>
      <c r="C228" s="12" t="s">
        <v>167</v>
      </c>
      <c r="D228" s="13">
        <v>39817</v>
      </c>
      <c r="E228" s="13">
        <v>39817</v>
      </c>
      <c r="F228" s="13">
        <v>39817</v>
      </c>
    </row>
    <row r="229" spans="1:6" ht="38.25" customHeight="1" thickBot="1" x14ac:dyDescent="0.25">
      <c r="A229" s="19" t="s">
        <v>168</v>
      </c>
      <c r="B229" s="25" t="s">
        <v>8</v>
      </c>
      <c r="C229" s="10" t="s">
        <v>169</v>
      </c>
      <c r="D229" s="11">
        <f>D231</f>
        <v>14800000</v>
      </c>
      <c r="E229" s="11">
        <f>E231</f>
        <v>15300000</v>
      </c>
      <c r="F229" s="11">
        <f>F231</f>
        <v>15000000</v>
      </c>
    </row>
    <row r="230" spans="1:6" ht="24.95" hidden="1" customHeight="1" thickBot="1" x14ac:dyDescent="0.25">
      <c r="A230" s="20" t="s">
        <v>8</v>
      </c>
      <c r="B230" s="26"/>
      <c r="C230" s="12" t="s">
        <v>9</v>
      </c>
      <c r="D230" s="8">
        <v>6437056</v>
      </c>
      <c r="E230" s="8">
        <v>4512575</v>
      </c>
      <c r="F230" s="8">
        <v>4512575</v>
      </c>
    </row>
    <row r="231" spans="1:6" ht="24.95" customHeight="1" thickBot="1" x14ac:dyDescent="0.25">
      <c r="A231" s="20" t="s">
        <v>130</v>
      </c>
      <c r="B231" s="26" t="s">
        <v>8</v>
      </c>
      <c r="C231" s="12" t="s">
        <v>131</v>
      </c>
      <c r="D231" s="8">
        <f t="shared" ref="D231:F232" si="18">D232</f>
        <v>14800000</v>
      </c>
      <c r="E231" s="8">
        <f t="shared" si="18"/>
        <v>15300000</v>
      </c>
      <c r="F231" s="8">
        <f t="shared" si="18"/>
        <v>15000000</v>
      </c>
    </row>
    <row r="232" spans="1:6" ht="24.95" customHeight="1" thickBot="1" x14ac:dyDescent="0.25">
      <c r="A232" s="20" t="s">
        <v>132</v>
      </c>
      <c r="B232" s="26" t="s">
        <v>8</v>
      </c>
      <c r="C232" s="12" t="s">
        <v>133</v>
      </c>
      <c r="D232" s="8">
        <f t="shared" si="18"/>
        <v>14800000</v>
      </c>
      <c r="E232" s="8">
        <f t="shared" si="18"/>
        <v>15300000</v>
      </c>
      <c r="F232" s="8">
        <f t="shared" si="18"/>
        <v>15000000</v>
      </c>
    </row>
    <row r="233" spans="1:6" ht="24.95" customHeight="1" thickBot="1" x14ac:dyDescent="0.25">
      <c r="A233" s="20" t="s">
        <v>134</v>
      </c>
      <c r="B233" s="28">
        <v>11</v>
      </c>
      <c r="C233" s="12" t="s">
        <v>135</v>
      </c>
      <c r="D233" s="13">
        <v>14800000</v>
      </c>
      <c r="E233" s="13">
        <v>15300000</v>
      </c>
      <c r="F233" s="13">
        <v>15000000</v>
      </c>
    </row>
    <row r="234" spans="1:6" ht="24.95" hidden="1" customHeight="1" thickBot="1" x14ac:dyDescent="0.25">
      <c r="A234" s="19" t="s">
        <v>170</v>
      </c>
      <c r="B234" s="25" t="s">
        <v>8</v>
      </c>
      <c r="C234" s="10" t="s">
        <v>171</v>
      </c>
      <c r="D234" s="11">
        <f>D236+D240+D245+D248</f>
        <v>0</v>
      </c>
      <c r="E234" s="11">
        <f>E236+E240+E245+E248</f>
        <v>0</v>
      </c>
      <c r="F234" s="11">
        <f>F236+F240+F245+F248</f>
        <v>0</v>
      </c>
    </row>
    <row r="235" spans="1:6" ht="24.95" hidden="1" customHeight="1" thickBot="1" x14ac:dyDescent="0.25">
      <c r="A235" s="20" t="s">
        <v>8</v>
      </c>
      <c r="B235" s="26"/>
      <c r="C235" s="12" t="s">
        <v>9</v>
      </c>
      <c r="D235" s="8">
        <v>265445</v>
      </c>
      <c r="E235" s="8">
        <v>265445</v>
      </c>
      <c r="F235" s="8">
        <v>265445</v>
      </c>
    </row>
    <row r="236" spans="1:6" ht="24.95" hidden="1" customHeight="1" thickBot="1" x14ac:dyDescent="0.25">
      <c r="A236" s="20" t="s">
        <v>34</v>
      </c>
      <c r="B236" s="26" t="s">
        <v>8</v>
      </c>
      <c r="C236" s="12" t="s">
        <v>35</v>
      </c>
      <c r="D236" s="8">
        <f>D237</f>
        <v>0</v>
      </c>
      <c r="E236" s="8">
        <f>E237</f>
        <v>0</v>
      </c>
      <c r="F236" s="8">
        <f>F237</f>
        <v>0</v>
      </c>
    </row>
    <row r="237" spans="1:6" ht="24.95" hidden="1" customHeight="1" thickBot="1" x14ac:dyDescent="0.25">
      <c r="A237" s="20" t="s">
        <v>56</v>
      </c>
      <c r="B237" s="26" t="s">
        <v>8</v>
      </c>
      <c r="C237" s="12" t="s">
        <v>57</v>
      </c>
      <c r="D237" s="8">
        <f>SUM(D238:D239)</f>
        <v>0</v>
      </c>
      <c r="E237" s="8">
        <f>SUM(E238:E239)</f>
        <v>0</v>
      </c>
      <c r="F237" s="8">
        <f>SUM(F238:F239)</f>
        <v>0</v>
      </c>
    </row>
    <row r="238" spans="1:6" ht="24.95" hidden="1" customHeight="1" thickBot="1" x14ac:dyDescent="0.25">
      <c r="A238" s="20" t="s">
        <v>70</v>
      </c>
      <c r="B238" s="28">
        <v>11</v>
      </c>
      <c r="C238" s="12" t="s">
        <v>71</v>
      </c>
      <c r="D238" s="13">
        <v>0</v>
      </c>
      <c r="E238" s="13">
        <v>0</v>
      </c>
      <c r="F238" s="13">
        <v>0</v>
      </c>
    </row>
    <row r="239" spans="1:6" ht="24.95" hidden="1" customHeight="1" thickBot="1" x14ac:dyDescent="0.25">
      <c r="A239" s="20" t="s">
        <v>74</v>
      </c>
      <c r="B239" s="28">
        <v>11</v>
      </c>
      <c r="C239" s="12" t="s">
        <v>75</v>
      </c>
      <c r="D239" s="13">
        <v>0</v>
      </c>
      <c r="E239" s="13">
        <v>0</v>
      </c>
      <c r="F239" s="13">
        <v>0</v>
      </c>
    </row>
    <row r="240" spans="1:6" ht="24.95" hidden="1" customHeight="1" thickBot="1" x14ac:dyDescent="0.25">
      <c r="A240" s="20" t="s">
        <v>120</v>
      </c>
      <c r="B240" s="26" t="s">
        <v>8</v>
      </c>
      <c r="C240" s="12" t="s">
        <v>121</v>
      </c>
      <c r="D240" s="8">
        <f t="shared" ref="D240:F241" si="19">D241</f>
        <v>0</v>
      </c>
      <c r="E240" s="8">
        <f t="shared" si="19"/>
        <v>0</v>
      </c>
      <c r="F240" s="8">
        <f t="shared" si="19"/>
        <v>0</v>
      </c>
    </row>
    <row r="241" spans="1:6" ht="24.95" hidden="1" customHeight="1" thickBot="1" x14ac:dyDescent="0.25">
      <c r="A241" s="20" t="s">
        <v>122</v>
      </c>
      <c r="B241" s="26" t="s">
        <v>8</v>
      </c>
      <c r="C241" s="12" t="s">
        <v>123</v>
      </c>
      <c r="D241" s="8">
        <f t="shared" si="19"/>
        <v>0</v>
      </c>
      <c r="E241" s="8">
        <f t="shared" si="19"/>
        <v>0</v>
      </c>
      <c r="F241" s="8">
        <f t="shared" si="19"/>
        <v>0</v>
      </c>
    </row>
    <row r="242" spans="1:6" ht="24.95" hidden="1" customHeight="1" thickBot="1" x14ac:dyDescent="0.25">
      <c r="A242" s="20" t="s">
        <v>124</v>
      </c>
      <c r="B242" s="28">
        <v>11</v>
      </c>
      <c r="C242" s="12" t="s">
        <v>125</v>
      </c>
      <c r="D242" s="13">
        <v>0</v>
      </c>
      <c r="E242" s="13">
        <v>0</v>
      </c>
      <c r="F242" s="13">
        <v>0</v>
      </c>
    </row>
    <row r="243" spans="1:6" ht="24.95" hidden="1" customHeight="1" thickBot="1" x14ac:dyDescent="0.25">
      <c r="A243" s="20" t="s">
        <v>126</v>
      </c>
      <c r="B243" s="26" t="s">
        <v>8</v>
      </c>
      <c r="C243" s="12" t="s">
        <v>127</v>
      </c>
      <c r="D243" s="8">
        <f>D244</f>
        <v>0</v>
      </c>
      <c r="E243" s="8">
        <f>E244</f>
        <v>0</v>
      </c>
      <c r="F243" s="8">
        <f>F244</f>
        <v>0</v>
      </c>
    </row>
    <row r="244" spans="1:6" ht="24.95" hidden="1" customHeight="1" thickBot="1" x14ac:dyDescent="0.25">
      <c r="A244" s="20" t="s">
        <v>128</v>
      </c>
      <c r="B244" s="28">
        <v>11</v>
      </c>
      <c r="C244" s="12" t="s">
        <v>129</v>
      </c>
      <c r="D244" s="13">
        <v>0</v>
      </c>
      <c r="E244" s="13">
        <v>0</v>
      </c>
      <c r="F244" s="13">
        <v>0</v>
      </c>
    </row>
    <row r="245" spans="1:6" ht="24.95" hidden="1" customHeight="1" thickBot="1" x14ac:dyDescent="0.25">
      <c r="A245" s="20" t="s">
        <v>100</v>
      </c>
      <c r="B245" s="26" t="s">
        <v>8</v>
      </c>
      <c r="C245" s="12" t="s">
        <v>101</v>
      </c>
      <c r="D245" s="8">
        <f t="shared" ref="D245:F246" si="20">D246</f>
        <v>0</v>
      </c>
      <c r="E245" s="8">
        <f t="shared" si="20"/>
        <v>0</v>
      </c>
      <c r="F245" s="8">
        <f t="shared" si="20"/>
        <v>0</v>
      </c>
    </row>
    <row r="246" spans="1:6" ht="24.95" hidden="1" customHeight="1" thickBot="1" x14ac:dyDescent="0.25">
      <c r="A246" s="20" t="s">
        <v>102</v>
      </c>
      <c r="B246" s="26" t="s">
        <v>8</v>
      </c>
      <c r="C246" s="12" t="s">
        <v>103</v>
      </c>
      <c r="D246" s="8">
        <f t="shared" si="20"/>
        <v>0</v>
      </c>
      <c r="E246" s="8">
        <f t="shared" si="20"/>
        <v>0</v>
      </c>
      <c r="F246" s="8">
        <f t="shared" si="20"/>
        <v>0</v>
      </c>
    </row>
    <row r="247" spans="1:6" ht="24.95" hidden="1" customHeight="1" thickBot="1" x14ac:dyDescent="0.25">
      <c r="A247" s="20" t="s">
        <v>104</v>
      </c>
      <c r="B247" s="28">
        <v>11</v>
      </c>
      <c r="C247" s="12" t="s">
        <v>105</v>
      </c>
      <c r="D247" s="13">
        <v>0</v>
      </c>
      <c r="E247" s="13">
        <v>0</v>
      </c>
      <c r="F247" s="13">
        <v>0</v>
      </c>
    </row>
    <row r="248" spans="1:6" ht="24.95" hidden="1" customHeight="1" thickBot="1" x14ac:dyDescent="0.25">
      <c r="A248" s="20" t="s">
        <v>130</v>
      </c>
      <c r="B248" s="26" t="s">
        <v>8</v>
      </c>
      <c r="C248" s="12" t="s">
        <v>131</v>
      </c>
      <c r="D248" s="8">
        <f t="shared" ref="D248:F249" si="21">D249</f>
        <v>0</v>
      </c>
      <c r="E248" s="8">
        <f t="shared" si="21"/>
        <v>0</v>
      </c>
      <c r="F248" s="8">
        <f t="shared" si="21"/>
        <v>0</v>
      </c>
    </row>
    <row r="249" spans="1:6" ht="24.95" hidden="1" customHeight="1" thickBot="1" x14ac:dyDescent="0.25">
      <c r="A249" s="20" t="s">
        <v>132</v>
      </c>
      <c r="B249" s="26" t="s">
        <v>8</v>
      </c>
      <c r="C249" s="12" t="s">
        <v>133</v>
      </c>
      <c r="D249" s="8">
        <f t="shared" si="21"/>
        <v>0</v>
      </c>
      <c r="E249" s="8">
        <f t="shared" si="21"/>
        <v>0</v>
      </c>
      <c r="F249" s="8">
        <f t="shared" si="21"/>
        <v>0</v>
      </c>
    </row>
    <row r="250" spans="1:6" ht="24.95" hidden="1" customHeight="1" thickBot="1" x14ac:dyDescent="0.25">
      <c r="A250" s="20" t="s">
        <v>134</v>
      </c>
      <c r="B250" s="28">
        <v>11</v>
      </c>
      <c r="C250" s="12" t="s">
        <v>135</v>
      </c>
      <c r="D250" s="13">
        <v>0</v>
      </c>
      <c r="E250" s="13">
        <v>0</v>
      </c>
      <c r="F250" s="13">
        <v>0</v>
      </c>
    </row>
    <row r="251" spans="1:6" ht="39" customHeight="1" thickBot="1" x14ac:dyDescent="0.25">
      <c r="A251" s="19" t="s">
        <v>172</v>
      </c>
      <c r="B251" s="25" t="s">
        <v>8</v>
      </c>
      <c r="C251" s="10" t="s">
        <v>186</v>
      </c>
      <c r="D251" s="11">
        <f>D254+D258+D261</f>
        <v>206500</v>
      </c>
      <c r="E251" s="11">
        <f>E254+E258+E261</f>
        <v>151500</v>
      </c>
      <c r="F251" s="11">
        <f>F254+F258+F261</f>
        <v>136500</v>
      </c>
    </row>
    <row r="252" spans="1:6" ht="24.95" hidden="1" customHeight="1" thickBot="1" x14ac:dyDescent="0.25">
      <c r="A252" s="20" t="s">
        <v>8</v>
      </c>
      <c r="B252" s="26"/>
      <c r="C252" s="12" t="s">
        <v>9</v>
      </c>
      <c r="D252" s="8">
        <v>79634</v>
      </c>
      <c r="E252" s="8">
        <v>66362</v>
      </c>
      <c r="F252" s="8">
        <v>67689</v>
      </c>
    </row>
    <row r="253" spans="1:6" ht="24.95" hidden="1" customHeight="1" thickBot="1" x14ac:dyDescent="0.25">
      <c r="A253" s="20" t="s">
        <v>136</v>
      </c>
      <c r="B253" s="26" t="s">
        <v>8</v>
      </c>
      <c r="C253" s="12" t="s">
        <v>173</v>
      </c>
      <c r="D253" s="8">
        <v>1327</v>
      </c>
      <c r="E253" s="8">
        <v>1327</v>
      </c>
      <c r="F253" s="8">
        <v>2654</v>
      </c>
    </row>
    <row r="254" spans="1:6" ht="24.95" customHeight="1" thickBot="1" x14ac:dyDescent="0.25">
      <c r="A254" s="42">
        <v>32</v>
      </c>
      <c r="B254" s="43">
        <v>11</v>
      </c>
      <c r="C254" s="12" t="s">
        <v>35</v>
      </c>
      <c r="D254" s="8">
        <f>D255</f>
        <v>75000</v>
      </c>
      <c r="E254" s="8">
        <f>E255</f>
        <v>60000</v>
      </c>
      <c r="F254" s="8">
        <f>F255</f>
        <v>60000</v>
      </c>
    </row>
    <row r="255" spans="1:6" ht="24.95" customHeight="1" thickBot="1" x14ac:dyDescent="0.25">
      <c r="A255" s="42">
        <v>323</v>
      </c>
      <c r="B255" s="43">
        <v>11</v>
      </c>
      <c r="C255" s="12" t="s">
        <v>57</v>
      </c>
      <c r="D255" s="8">
        <f>SUM(D256:D257)</f>
        <v>75000</v>
      </c>
      <c r="E255" s="8">
        <f>SUM(E256:E257)</f>
        <v>60000</v>
      </c>
      <c r="F255" s="8">
        <f>SUM(F256:F257)</f>
        <v>60000</v>
      </c>
    </row>
    <row r="256" spans="1:6" ht="24.95" customHeight="1" thickBot="1" x14ac:dyDescent="0.25">
      <c r="A256" s="42">
        <v>3237</v>
      </c>
      <c r="B256" s="43">
        <v>11</v>
      </c>
      <c r="C256" s="12" t="s">
        <v>71</v>
      </c>
      <c r="D256" s="44">
        <v>60000</v>
      </c>
      <c r="E256" s="44">
        <v>50000</v>
      </c>
      <c r="F256" s="44">
        <v>50000</v>
      </c>
    </row>
    <row r="257" spans="1:6" ht="24.95" customHeight="1" thickBot="1" x14ac:dyDescent="0.25">
      <c r="A257" s="42">
        <v>3238</v>
      </c>
      <c r="B257" s="43">
        <v>11</v>
      </c>
      <c r="C257" s="12" t="s">
        <v>73</v>
      </c>
      <c r="D257" s="44">
        <v>15000</v>
      </c>
      <c r="E257" s="44">
        <v>10000</v>
      </c>
      <c r="F257" s="44">
        <v>10000</v>
      </c>
    </row>
    <row r="258" spans="1:6" ht="24.95" customHeight="1" thickBot="1" x14ac:dyDescent="0.25">
      <c r="A258" s="42">
        <v>41</v>
      </c>
      <c r="B258" s="43">
        <v>11</v>
      </c>
      <c r="C258" s="12" t="s">
        <v>173</v>
      </c>
      <c r="D258" s="8">
        <f t="shared" ref="D258:F259" si="22">D259</f>
        <v>1500</v>
      </c>
      <c r="E258" s="8">
        <f t="shared" si="22"/>
        <v>1500</v>
      </c>
      <c r="F258" s="8">
        <f t="shared" si="22"/>
        <v>1500</v>
      </c>
    </row>
    <row r="259" spans="1:6" ht="24.95" customHeight="1" thickBot="1" x14ac:dyDescent="0.25">
      <c r="A259" s="20" t="s">
        <v>174</v>
      </c>
      <c r="B259" s="26" t="s">
        <v>8</v>
      </c>
      <c r="C259" s="12" t="s">
        <v>175</v>
      </c>
      <c r="D259" s="8">
        <f t="shared" si="22"/>
        <v>1500</v>
      </c>
      <c r="E259" s="8">
        <f t="shared" si="22"/>
        <v>1500</v>
      </c>
      <c r="F259" s="8">
        <f t="shared" si="22"/>
        <v>1500</v>
      </c>
    </row>
    <row r="260" spans="1:6" ht="24.95" customHeight="1" thickBot="1" x14ac:dyDescent="0.25">
      <c r="A260" s="20" t="s">
        <v>176</v>
      </c>
      <c r="B260" s="28">
        <v>11</v>
      </c>
      <c r="C260" s="12" t="s">
        <v>177</v>
      </c>
      <c r="D260" s="13">
        <v>1500</v>
      </c>
      <c r="E260" s="13">
        <v>1500</v>
      </c>
      <c r="F260" s="13">
        <v>1500</v>
      </c>
    </row>
    <row r="261" spans="1:6" ht="24.95" customHeight="1" thickBot="1" x14ac:dyDescent="0.25">
      <c r="A261" s="20" t="s">
        <v>106</v>
      </c>
      <c r="B261" s="26" t="s">
        <v>8</v>
      </c>
      <c r="C261" s="12" t="s">
        <v>107</v>
      </c>
      <c r="D261" s="8">
        <f>D262+D264</f>
        <v>130000</v>
      </c>
      <c r="E261" s="8">
        <f>E262+E264</f>
        <v>90000</v>
      </c>
      <c r="F261" s="8">
        <f>F262+F264</f>
        <v>75000</v>
      </c>
    </row>
    <row r="262" spans="1:6" ht="24.95" customHeight="1" thickBot="1" x14ac:dyDescent="0.25">
      <c r="A262" s="20" t="s">
        <v>108</v>
      </c>
      <c r="B262" s="26" t="s">
        <v>8</v>
      </c>
      <c r="C262" s="12" t="s">
        <v>109</v>
      </c>
      <c r="D262" s="8">
        <f>D263</f>
        <v>60000</v>
      </c>
      <c r="E262" s="8">
        <f>E263</f>
        <v>50000</v>
      </c>
      <c r="F262" s="8">
        <f>F263</f>
        <v>35000</v>
      </c>
    </row>
    <row r="263" spans="1:6" ht="24.95" customHeight="1" thickBot="1" x14ac:dyDescent="0.25">
      <c r="A263" s="20" t="s">
        <v>110</v>
      </c>
      <c r="B263" s="28">
        <v>11</v>
      </c>
      <c r="C263" s="12" t="s">
        <v>111</v>
      </c>
      <c r="D263" s="13">
        <v>60000</v>
      </c>
      <c r="E263" s="13">
        <v>50000</v>
      </c>
      <c r="F263" s="13">
        <v>35000</v>
      </c>
    </row>
    <row r="264" spans="1:6" ht="24.95" customHeight="1" thickBot="1" x14ac:dyDescent="0.25">
      <c r="A264" s="20" t="s">
        <v>164</v>
      </c>
      <c r="B264" s="26" t="s">
        <v>8</v>
      </c>
      <c r="C264" s="12" t="s">
        <v>165</v>
      </c>
      <c r="D264" s="8">
        <f>D265</f>
        <v>70000</v>
      </c>
      <c r="E264" s="8">
        <f>E265</f>
        <v>40000</v>
      </c>
      <c r="F264" s="8">
        <f>F265</f>
        <v>40000</v>
      </c>
    </row>
    <row r="265" spans="1:6" ht="24.95" customHeight="1" thickBot="1" x14ac:dyDescent="0.25">
      <c r="A265" s="20" t="s">
        <v>166</v>
      </c>
      <c r="B265" s="28">
        <v>11</v>
      </c>
      <c r="C265" s="12" t="s">
        <v>167</v>
      </c>
      <c r="D265" s="13">
        <v>70000</v>
      </c>
      <c r="E265" s="13">
        <v>40000</v>
      </c>
      <c r="F265" s="13">
        <v>40000</v>
      </c>
    </row>
  </sheetData>
  <phoneticPr fontId="5" type="noConversion"/>
  <pageMargins left="0.7" right="0.7" top="0.75" bottom="0.75" header="0.3" footer="0.3"/>
  <pageSetup paperSize="9" scale="69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FIN.PLAN 2026. - 2028.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Štefančić</dc:creator>
  <cp:lastModifiedBy>Anita Štefančić</cp:lastModifiedBy>
  <cp:lastPrinted>2022-12-01T13:16:04Z</cp:lastPrinted>
  <dcterms:created xsi:type="dcterms:W3CDTF">2015-06-05T18:17:20Z</dcterms:created>
  <dcterms:modified xsi:type="dcterms:W3CDTF">2025-12-22T14:17:53Z</dcterms:modified>
</cp:coreProperties>
</file>